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melkumyan\Desktop\2023-2025\2023-2025 budget annexes final\2023-2025 budget annexes final\web site\էկոնոմիկա, զբոս\"/>
    </mc:Choice>
  </mc:AlternateContent>
  <xr:revisionPtr revIDLastSave="0" documentId="13_ncr:1_{1E929E6E-7B6C-47B4-A710-5E0D4DD8EBE6}" xr6:coauthVersionLast="47" xr6:coauthVersionMax="47" xr10:uidLastSave="{00000000-0000-0000-0000-000000000000}"/>
  <bookViews>
    <workbookView xWindow="-120" yWindow="-120" windowWidth="29040" windowHeight="15840" tabRatio="710" xr2:uid="{00000000-000D-0000-FFFF-FFFF00000000}"/>
  </bookViews>
  <sheets>
    <sheet name="Հավելված 3 Մաս 1" sheetId="26" r:id="rId1"/>
    <sheet name="Հավելված 3 Մաս 2" sheetId="23" r:id="rId2"/>
    <sheet name="Հավելված 3 Մաս 3" sheetId="24" r:id="rId3"/>
    <sheet name="Հավելված 3 Մաս 4" sheetId="25" r:id="rId4"/>
  </sheets>
  <definedNames>
    <definedName name="_xlnm._FilterDatabase" localSheetId="3" hidden="1">'Հավելված 3 Մաս 4'!$C$2:$C$187</definedName>
    <definedName name="_ftn1" localSheetId="1">'Հավելված 3 Մաս 2'!#REF!</definedName>
    <definedName name="_ftn1" localSheetId="2">'Հավելված 3 Մաս 3'!#REF!</definedName>
    <definedName name="_ftn1" localSheetId="3">'Հավելված 3 Մաս 4'!#REF!</definedName>
    <definedName name="_ftn10" localSheetId="1">'Հավելված 3 Մաս 2'!#REF!</definedName>
    <definedName name="_ftn10" localSheetId="2">'Հավելված 3 Մաս 3'!#REF!</definedName>
    <definedName name="_ftn10" localSheetId="3">'Հավելված 3 Մաս 4'!#REF!</definedName>
    <definedName name="_ftn11" localSheetId="1">'Հավելված 3 Մաս 2'!#REF!</definedName>
    <definedName name="_ftn11" localSheetId="2">'Հավելված 3 Մաս 3'!#REF!</definedName>
    <definedName name="_ftn11" localSheetId="3">'Հավելված 3 Մաս 4'!#REF!</definedName>
    <definedName name="_ftn12" localSheetId="1">'Հավելված 3 Մաս 2'!#REF!</definedName>
    <definedName name="_ftn12" localSheetId="2">'Հավելված 3 Մաս 3'!#REF!</definedName>
    <definedName name="_ftn12" localSheetId="3">'Հավելված 3 Մաս 4'!#REF!</definedName>
    <definedName name="_ftn13" localSheetId="1">'Հավելված 3 Մաս 2'!#REF!</definedName>
    <definedName name="_ftn13" localSheetId="2">'Հավելված 3 Մաս 3'!#REF!</definedName>
    <definedName name="_ftn13" localSheetId="3">'Հավելված 3 Մաս 4'!#REF!</definedName>
    <definedName name="_ftn14" localSheetId="1">'Հավելված 3 Մաս 2'!#REF!</definedName>
    <definedName name="_ftn14" localSheetId="2">'Հավելված 3 Մաս 3'!#REF!</definedName>
    <definedName name="_ftn14" localSheetId="3">'Հավելված 3 Մաս 4'!#REF!</definedName>
    <definedName name="_ftn15" localSheetId="1">'Հավելված 3 Մաս 2'!#REF!</definedName>
    <definedName name="_ftn15" localSheetId="2">'Հավելված 3 Մաս 3'!#REF!</definedName>
    <definedName name="_ftn15" localSheetId="3">'Հավելված 3 Մաս 4'!#REF!</definedName>
    <definedName name="_ftn16" localSheetId="1">'Հավելված 3 Մաս 2'!#REF!</definedName>
    <definedName name="_ftn16" localSheetId="2">'Հավելված 3 Մաս 3'!#REF!</definedName>
    <definedName name="_ftn16" localSheetId="3">'Հավելված 3 Մաս 4'!#REF!</definedName>
    <definedName name="_ftn17" localSheetId="1">'Հավելված 3 Մաս 2'!#REF!</definedName>
    <definedName name="_ftn17" localSheetId="2">'Հավելված 3 Մաս 3'!#REF!</definedName>
    <definedName name="_ftn17" localSheetId="3">'Հավելված 3 Մաս 4'!#REF!</definedName>
    <definedName name="_ftn18" localSheetId="1">'Հավելված 3 Մաս 2'!#REF!</definedName>
    <definedName name="_ftn18" localSheetId="2">'Հավելված 3 Մաս 3'!#REF!</definedName>
    <definedName name="_ftn18" localSheetId="3">'Հավելված 3 Մաս 4'!#REF!</definedName>
    <definedName name="_ftn19" localSheetId="1">'Հավելված 3 Մաս 2'!#REF!</definedName>
    <definedName name="_ftn19" localSheetId="2">'Հավելված 3 Մաս 3'!#REF!</definedName>
    <definedName name="_ftn19" localSheetId="3">'Հավելված 3 Մաս 4'!#REF!</definedName>
    <definedName name="_ftn2" localSheetId="1">'Հավելված 3 Մաս 2'!#REF!</definedName>
    <definedName name="_ftn2" localSheetId="2">'Հավելված 3 Մաս 3'!#REF!</definedName>
    <definedName name="_ftn2" localSheetId="3">'Հավելված 3 Մաս 4'!#REF!</definedName>
    <definedName name="_ftn20" localSheetId="1">'Հավելված 3 Մաս 2'!#REF!</definedName>
    <definedName name="_ftn20" localSheetId="2">'Հավելված 3 Մաս 3'!#REF!</definedName>
    <definedName name="_ftn20" localSheetId="3">'Հավելված 3 Մաս 4'!#REF!</definedName>
    <definedName name="_ftn21" localSheetId="1">'Հավելված 3 Մաս 2'!#REF!</definedName>
    <definedName name="_ftn21" localSheetId="2">'Հավելված 3 Մաս 3'!#REF!</definedName>
    <definedName name="_ftn21" localSheetId="3">'Հավելված 3 Մաս 4'!#REF!</definedName>
    <definedName name="_ftn22" localSheetId="1">'Հավելված 3 Մաս 2'!#REF!</definedName>
    <definedName name="_ftn22" localSheetId="2">'Հավելված 3 Մաս 3'!#REF!</definedName>
    <definedName name="_ftn22" localSheetId="3">'Հավելված 3 Մաս 4'!#REF!</definedName>
    <definedName name="_ftn3" localSheetId="1">'Հավելված 3 Մաս 2'!#REF!</definedName>
    <definedName name="_ftn3" localSheetId="2">'Հավելված 3 Մաս 3'!#REF!</definedName>
    <definedName name="_ftn3" localSheetId="3">'Հավելված 3 Մաս 4'!#REF!</definedName>
    <definedName name="_ftn4" localSheetId="1">'Հավելված 3 Մաս 2'!#REF!</definedName>
    <definedName name="_ftn4" localSheetId="2">'Հավելված 3 Մաս 3'!#REF!</definedName>
    <definedName name="_ftn4" localSheetId="3">'Հավելված 3 Մաս 4'!#REF!</definedName>
    <definedName name="_ftn5" localSheetId="1">'Հավելված 3 Մաս 2'!#REF!</definedName>
    <definedName name="_ftn5" localSheetId="2">'Հավելված 3 Մաս 3'!#REF!</definedName>
    <definedName name="_ftn5" localSheetId="3">'Հավելված 3 Մաս 4'!#REF!</definedName>
    <definedName name="_ftn6" localSheetId="1">'Հավելված 3 Մաս 2'!#REF!</definedName>
    <definedName name="_ftn6" localSheetId="2">'Հավելված 3 Մաս 3'!#REF!</definedName>
    <definedName name="_ftn6" localSheetId="3">'Հավելված 3 Մաս 4'!#REF!</definedName>
    <definedName name="_ftn7" localSheetId="1">'Հավելված 3 Մաս 2'!#REF!</definedName>
    <definedName name="_ftn7" localSheetId="2">'Հավելված 3 Մաս 3'!#REF!</definedName>
    <definedName name="_ftn7" localSheetId="3">'Հավելված 3 Մաս 4'!#REF!</definedName>
    <definedName name="_ftn8" localSheetId="1">'Հավելված 3 Մաս 2'!#REF!</definedName>
    <definedName name="_ftn8" localSheetId="2">'Հավելված 3 Մաս 3'!#REF!</definedName>
    <definedName name="_ftn8" localSheetId="3">'Հավելված 3 Մաս 4'!#REF!</definedName>
    <definedName name="_ftn9" localSheetId="1">'Հավելված 3 Մաս 2'!#REF!</definedName>
    <definedName name="_ftn9" localSheetId="2">'Հավելված 3 Մաս 3'!#REF!</definedName>
    <definedName name="_ftn9" localSheetId="3">'Հավելված 3 Մաս 4'!#REF!</definedName>
    <definedName name="_ftnref1" localSheetId="1">'Հավելված 3 Մաս 2'!$B$2</definedName>
    <definedName name="_ftnref1" localSheetId="2">'Հավելված 3 Մաս 3'!#REF!</definedName>
    <definedName name="_ftnref1" localSheetId="3">'Հավելված 3 Մաս 4'!$B$2</definedName>
    <definedName name="_ftnref10" localSheetId="1">'Հավելված 3 Մաս 2'!#REF!</definedName>
    <definedName name="_ftnref10" localSheetId="2">'Հավելված 3 Մաս 3'!#REF!</definedName>
    <definedName name="_ftnref10" localSheetId="3">'Հավելված 3 Մաս 4'!#REF!</definedName>
    <definedName name="_ftnref11" localSheetId="1">'Հավելված 3 Մաս 2'!#REF!</definedName>
    <definedName name="_ftnref11" localSheetId="2">'Հավելված 3 Մաս 3'!#REF!</definedName>
    <definedName name="_ftnref11" localSheetId="3">'Հավելված 3 Մաս 4'!#REF!</definedName>
    <definedName name="_ftnref12" localSheetId="1">'Հավելված 3 Մաս 2'!#REF!</definedName>
    <definedName name="_ftnref12" localSheetId="2">'Հավելված 3 Մաս 3'!#REF!</definedName>
    <definedName name="_ftnref12" localSheetId="3">'Հավելված 3 Մաս 4'!#REF!</definedName>
    <definedName name="_ftnref13" localSheetId="1">'Հավելված 3 Մաս 2'!#REF!</definedName>
    <definedName name="_ftnref13" localSheetId="2">'Հավելված 3 Մաս 3'!#REF!</definedName>
    <definedName name="_ftnref13" localSheetId="3">'Հավելված 3 Մաս 4'!$B$7</definedName>
    <definedName name="_ftnref14" localSheetId="1">'Հավելված 3 Մաս 2'!#REF!</definedName>
    <definedName name="_ftnref14" localSheetId="2">'Հավելված 3 Մաս 3'!#REF!</definedName>
    <definedName name="_ftnref14" localSheetId="3">'Հավելված 3 Մաս 4'!#REF!</definedName>
    <definedName name="_ftnref15" localSheetId="1">'Հավելված 3 Մաս 2'!#REF!</definedName>
    <definedName name="_ftnref15" localSheetId="2">'Հավելված 3 Մաս 3'!#REF!</definedName>
    <definedName name="_ftnref15" localSheetId="3">'Հավելված 3 Մաս 4'!#REF!</definedName>
    <definedName name="_ftnref16" localSheetId="1">'Հավելված 3 Մաս 2'!#REF!</definedName>
    <definedName name="_ftnref16" localSheetId="2">'Հավելված 3 Մաս 3'!#REF!</definedName>
    <definedName name="_ftnref16" localSheetId="3">'Հավելված 3 Մաս 4'!#REF!</definedName>
    <definedName name="_ftnref17" localSheetId="1">'Հավելված 3 Մաս 2'!#REF!</definedName>
    <definedName name="_ftnref17" localSheetId="2">'Հավելված 3 Մաս 3'!#REF!</definedName>
    <definedName name="_ftnref17" localSheetId="3">'Հավելված 3 Մաս 4'!#REF!</definedName>
    <definedName name="_ftnref18" localSheetId="1">'Հավելված 3 Մաս 2'!#REF!</definedName>
    <definedName name="_ftnref18" localSheetId="2">'Հավելված 3 Մաս 3'!#REF!</definedName>
    <definedName name="_ftnref18" localSheetId="3">'Հավելված 3 Մաս 4'!#REF!</definedName>
    <definedName name="_ftnref19" localSheetId="1">'Հավելված 3 Մաս 2'!#REF!</definedName>
    <definedName name="_ftnref19" localSheetId="2">'Հավելված 3 Մաս 3'!#REF!</definedName>
    <definedName name="_ftnref19" localSheetId="3">'Հավելված 3 Մաս 4'!#REF!</definedName>
    <definedName name="_ftnref2" localSheetId="1">'Հավելված 3 Մաս 2'!$B$10</definedName>
    <definedName name="_ftnref2" localSheetId="2">'Հավելված 3 Մաս 3'!#REF!</definedName>
    <definedName name="_ftnref2" localSheetId="3">'Հավելված 3 Մաս 4'!#REF!</definedName>
    <definedName name="_ftnref20" localSheetId="1">'Հավելված 3 Մաս 2'!#REF!</definedName>
    <definedName name="_ftnref20" localSheetId="2">'Հավելված 3 Մաս 3'!#REF!</definedName>
    <definedName name="_ftnref20" localSheetId="3">'Հավելված 3 Մաս 4'!#REF!</definedName>
    <definedName name="_ftnref21" localSheetId="1">'Հավելված 3 Մաս 2'!#REF!</definedName>
    <definedName name="_ftnref21" localSheetId="2">'Հավելված 3 Մաս 3'!#REF!</definedName>
    <definedName name="_ftnref21" localSheetId="3">'Հավելված 3 Մաս 4'!#REF!</definedName>
    <definedName name="_ftnref22" localSheetId="1">'Հավելված 3 Մաս 2'!#REF!</definedName>
    <definedName name="_ftnref22" localSheetId="2">'Հավելված 3 Մաս 3'!#REF!</definedName>
    <definedName name="_ftnref22" localSheetId="3">'Հավելված 3 Մաս 4'!#REF!</definedName>
    <definedName name="_ftnref3" localSheetId="1">'Հավելված 3 Մաս 2'!$E$10</definedName>
    <definedName name="_ftnref3" localSheetId="2">'Հավելված 3 Մաս 3'!#REF!</definedName>
    <definedName name="_ftnref3" localSheetId="3">'Հավելված 3 Մաս 4'!#REF!</definedName>
    <definedName name="_ftnref4" localSheetId="1">'Հավելված 3 Մաս 2'!#REF!</definedName>
    <definedName name="_ftnref4" localSheetId="2">'Հավելված 3 Մաս 3'!#REF!</definedName>
    <definedName name="_ftnref4" localSheetId="3">'Հավելված 3 Մաս 4'!#REF!</definedName>
    <definedName name="_ftnref5" localSheetId="1">'Հավելված 3 Մաս 2'!#REF!</definedName>
    <definedName name="_ftnref5" localSheetId="2">'Հավելված 3 Մաս 3'!#REF!</definedName>
    <definedName name="_ftnref5" localSheetId="3">'Հավելված 3 Մաս 4'!#REF!</definedName>
    <definedName name="_ftnref6" localSheetId="1">'Հավելված 3 Մաս 2'!#REF!</definedName>
    <definedName name="_ftnref6" localSheetId="2">'Հավելված 3 Մաս 3'!#REF!</definedName>
    <definedName name="_ftnref6" localSheetId="3">'Հավելված 3 Մաս 4'!#REF!</definedName>
    <definedName name="_ftnref7" localSheetId="1">'Հավելված 3 Մաս 2'!#REF!</definedName>
    <definedName name="_ftnref7" localSheetId="2">'Հավելված 3 Մաս 3'!#REF!</definedName>
    <definedName name="_ftnref7" localSheetId="3">'Հավելված 3 Մաս 4'!#REF!</definedName>
    <definedName name="_ftnref8" localSheetId="1">'Հավելված 3 Մաս 2'!#REF!</definedName>
    <definedName name="_ftnref8" localSheetId="2">'Հավելված 3 Մաս 3'!#REF!</definedName>
    <definedName name="_ftnref8" localSheetId="3">'Հավելված 3 Մաս 4'!#REF!</definedName>
    <definedName name="_ftnref9" localSheetId="1">'Հավելված 3 Մաս 2'!#REF!</definedName>
    <definedName name="_ftnref9" localSheetId="2">'Հավելված 3 Մաս 3'!#REF!</definedName>
    <definedName name="_ftnref9" localSheetId="3">'Հավելված 3 Մաս 4'!#REF!</definedName>
    <definedName name="_Toc462743052" localSheetId="1">'Հավելված 3 Մաս 2'!#REF!</definedName>
    <definedName name="_Toc462743052" localSheetId="2">'Հավելված 3 Մաս 3'!#REF!</definedName>
    <definedName name="_Toc462743052" localSheetId="3">'Հավելված 3 Մաս 4'!#REF!</definedName>
    <definedName name="_Toc501014755" localSheetId="1">'Հավելված 3 Մաս 2'!$B$2</definedName>
    <definedName name="_Toc501014755" localSheetId="2">'Հավելված 3 Մաս 3'!#REF!</definedName>
    <definedName name="_Toc501014755" localSheetId="3">'Հավելված 3 Մաս 4'!$B$2</definedName>
    <definedName name="_Toc501014756" localSheetId="1">'Հավելված 3 Մաս 2'!#REF!</definedName>
    <definedName name="_Toc501014756" localSheetId="2">'Հավելված 3 Մաս 3'!#REF!</definedName>
    <definedName name="_Toc501014756" localSheetId="3">'Հավելված 3 Մաս 4'!#REF!</definedName>
    <definedName name="_Toc501014757" localSheetId="1">'Հավելված 3 Մաս 2'!#REF!</definedName>
    <definedName name="_Toc501014757" localSheetId="2">'Հավելված 3 Մաս 3'!#REF!</definedName>
    <definedName name="_Toc501014757" localSheetId="3">'Հավելված 3 Մաս 4'!#REF!</definedName>
    <definedName name="AgencyCode" localSheetId="1">#REF!</definedName>
    <definedName name="AgencyCode" localSheetId="2">#REF!</definedName>
    <definedName name="AgencyCode" localSheetId="3">#REF!</definedName>
    <definedName name="AgencyCode">#REF!</definedName>
    <definedName name="AgencyName" localSheetId="1">#REF!</definedName>
    <definedName name="AgencyName" localSheetId="2">#REF!</definedName>
    <definedName name="AgencyName" localSheetId="3">#REF!</definedName>
    <definedName name="AgencyName">#REF!</definedName>
    <definedName name="Functional1" localSheetId="1">#REF!</definedName>
    <definedName name="Functional1" localSheetId="2">#REF!</definedName>
    <definedName name="Functional1" localSheetId="3">#REF!</definedName>
    <definedName name="Functional1">#REF!</definedName>
    <definedName name="PANature" localSheetId="1">#REF!</definedName>
    <definedName name="PANature" localSheetId="2">#REF!</definedName>
    <definedName name="PANature" localSheetId="3">#REF!</definedName>
    <definedName name="PANature">#REF!</definedName>
    <definedName name="PAType" localSheetId="1">#REF!</definedName>
    <definedName name="PAType" localSheetId="2">#REF!</definedName>
    <definedName name="PAType" localSheetId="3">#REF!</definedName>
    <definedName name="PAType">#REF!</definedName>
    <definedName name="Performance2" localSheetId="1">#REF!</definedName>
    <definedName name="Performance2" localSheetId="2">#REF!</definedName>
    <definedName name="Performance2" localSheetId="3">#REF!</definedName>
    <definedName name="Performance2">#REF!</definedName>
    <definedName name="PerformanceType" localSheetId="1">#REF!</definedName>
    <definedName name="PerformanceType" localSheetId="2">#REF!</definedName>
    <definedName name="PerformanceType" localSheetId="3">#REF!</definedName>
    <definedName name="PerformanceType">#REF!</definedName>
    <definedName name="_xlnm.Print_Area" localSheetId="1">'Հավելված 3 Մաս 2'!$A$1:$L$97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9" i="23" l="1"/>
  <c r="G59" i="23"/>
  <c r="K59" i="23"/>
  <c r="L59" i="23"/>
  <c r="E59" i="23"/>
  <c r="F13" i="23" l="1"/>
  <c r="K13" i="23"/>
  <c r="L13" i="23"/>
  <c r="E13" i="23"/>
  <c r="G52" i="23" l="1"/>
  <c r="G13" i="23" s="1"/>
  <c r="H52" i="23" l="1"/>
  <c r="I52" i="23" s="1"/>
  <c r="J52" i="23" s="1"/>
  <c r="J13" i="23" s="1"/>
  <c r="J64" i="25" l="1"/>
  <c r="K64" i="25" s="1"/>
  <c r="F64" i="25"/>
  <c r="G64" i="25" l="1"/>
  <c r="H64" i="25" s="1"/>
  <c r="J72" i="23" l="1"/>
  <c r="I72" i="23"/>
  <c r="H72" i="23"/>
  <c r="J71" i="23"/>
  <c r="I71" i="23"/>
  <c r="H71" i="23"/>
  <c r="J70" i="23"/>
  <c r="I70" i="23"/>
  <c r="H70" i="23"/>
  <c r="J69" i="23"/>
  <c r="I69" i="23"/>
  <c r="H69" i="23"/>
  <c r="J68" i="23"/>
  <c r="I68" i="23"/>
  <c r="H68" i="23"/>
  <c r="J67" i="23"/>
  <c r="J59" i="23" s="1"/>
  <c r="I67" i="23"/>
  <c r="I59" i="23" s="1"/>
  <c r="H67" i="23"/>
  <c r="H59" i="23" s="1"/>
  <c r="I131" i="25"/>
  <c r="H131" i="25"/>
  <c r="G131" i="25"/>
  <c r="I26" i="23" l="1"/>
  <c r="H26" i="23"/>
  <c r="I25" i="23"/>
  <c r="H25" i="23"/>
  <c r="I24" i="23"/>
  <c r="H24" i="23"/>
  <c r="I23" i="23"/>
  <c r="H23" i="23"/>
  <c r="I22" i="23"/>
  <c r="H22" i="23"/>
  <c r="I21" i="23"/>
  <c r="I13" i="23" s="1"/>
  <c r="H21" i="23"/>
  <c r="H13" i="23" s="1"/>
  <c r="H28" i="25"/>
  <c r="G28" i="25"/>
</calcChain>
</file>

<file path=xl/sharedStrings.xml><?xml version="1.0" encoding="utf-8"?>
<sst xmlns="http://schemas.openxmlformats.org/spreadsheetml/2006/main" count="522" uniqueCount="192">
  <si>
    <t>….</t>
  </si>
  <si>
    <t>……</t>
  </si>
  <si>
    <t>…..</t>
  </si>
  <si>
    <t>Ð³í»Éí³Í N 3. ´Ûáõç»ï³ÛÇÝ Íñ³·ñ»ñÇ ¨ ³ÏÝÏ³ÉíáÕ ³ñ¹ÛáõÝùÝ»ñÇ Ý»ñÏ³Û³óÙ³Ý Ó¨³ã³÷</t>
  </si>
  <si>
    <t>ä»ï³Ï³Ý Ù³ñÙÝÇ ³Ýí³ÝáõÙÁ՝</t>
  </si>
  <si>
    <t>Ø²ê 2. äºî²Î²Ü Ø²ðØÜÆ ÎàÔØÆò Æð²Î²Ü²òìàÔ ´Úàôæºî²ÚÆÜ Ìð²¶ðºðÀ ºì ØÆæàò²èàôØÜºðÀ</t>
  </si>
  <si>
    <t>Ìñ³·ñÇ ³Ýí³ÝáõÙÁ՝</t>
  </si>
  <si>
    <t>Ìñ³·ñÇ Ýå³ï³ÏÁ՝</t>
  </si>
  <si>
    <t>ì»ñçÝ³Ï³Ý ³ñ¹ÛáõÝùÇ ÝÏ³ñ³·ñáõÃÛáõÝÁ՝</t>
  </si>
  <si>
    <t>ØÇçáó³éÙ³Ý ³Ýí³ÝáõÙÁ՝</t>
  </si>
  <si>
    <t>ØÇçáó³éÙ³Ý ÝÏ³ñ³·ñáõÃÛáõÝÁ՝</t>
  </si>
  <si>
    <t>ØÇçáó³éÙ³Ý ï»ë³ÏÁ՝</t>
  </si>
  <si>
    <t>Ìñ³·Çñ</t>
  </si>
  <si>
    <t>ÀÝÃ³óÇÏ ÙÇçáó³éáõÙÝ»ñ</t>
  </si>
  <si>
    <t>Î³åÇï³É ÙÇçáó³éáõÙÝ»ñ</t>
  </si>
  <si>
    <t>Ìñ³·ñÇ ÙÇçáó³éáõÙÝ»ñ</t>
  </si>
  <si>
    <t>ä»ï³Ï³Ý Ù³ñÙÝÇ ·»ñ³ï»ëã³Ï³Ý ¹³ëÇãÁ՝</t>
  </si>
  <si>
    <t>Ø²ê 3 äºî²Î²Ü Ø²ðØÜÆ Ìð²¶ðºðÆ ¶Ìàì ìºðæÜ²Î²Ü ²ð¸ÚàôÜøÆ òàôò²ÜÆÞÜºðÀ</t>
  </si>
  <si>
    <t>ØÇçáó³éáõÙÝ Çñ³Ï³Ý³óÝáÕÇ ³Ýí³ÝáõÙÁ՝</t>
  </si>
  <si>
    <t>ä»ï³Ï³Ý Ù³ñÙÝÇ (´¶Î) ·»ñ³ï»ëã³Ï³Ý ¹³ëÇãÁ՝</t>
  </si>
  <si>
    <t>ä»ï³Ï³Ý Ù³ñÙÝÇ (´¶Î) ³Ýí³ÝáõÙÁ՝</t>
  </si>
  <si>
    <t>Ø²ê 4. äºî²Î²Ü Ø²ðØÜÆ ¶Ìàì ²ð¸ÚàôÜø²ÚÆÜ (Î²î²ðàÔ²Î²Ü) òàôò²ÜÆÞÜºðÀ</t>
  </si>
  <si>
    <t>Ìñ³·ñÇ ¹³ëÇãÁ</t>
  </si>
  <si>
    <t>Ìñ³·ñÇ ³Ýí³ÝáõÙÁ</t>
  </si>
  <si>
    <t>Ìñ³·ñÇ ÙÇçáó³éáõÙÝ»ñÁ</t>
  </si>
  <si>
    <t>òáõó³ÝÇßÝ»ñ</t>
  </si>
  <si>
    <t>îñ³Ýëý»ñïÝ»ñÇ ïñ³Ù³¹ñáõÙ</t>
  </si>
  <si>
    <t>´³óí³Í</t>
  </si>
  <si>
    <t>Ì³é³ÛáõÃÛáõÝÝ»ñÇ Ù³ïáõóáõÙ</t>
  </si>
  <si>
    <t>Դասիչ</t>
  </si>
  <si>
    <t>Ծրագիր/Միջոցառում</t>
  </si>
  <si>
    <t>(հազ. դրամ)</t>
  </si>
  <si>
    <t>²Ù÷á÷/µ³óí³Í</t>
  </si>
  <si>
    <t>Ø³ëÝ³·Çï³óí³Í Ï³½Ù³Ï»ñåáõÃÛáõÝÝ»ñ</t>
  </si>
  <si>
    <t>ÐÐ ¾ÏáÝáÙÇÏ³ÛÇ Ý³Ë³ñ³ñáõÃÛáõÝ</t>
  </si>
  <si>
    <t>ÐÐ ¿ÏáÝáÙÇÏ³ÛÇ Ý³Ë³ñ³ñáõÃÛáõÝ</t>
  </si>
  <si>
    <t xml:space="preserve">Ì³é³ÛáõÃÛáõÝÝ»ñÇ Ù³ïáõóáõÙ </t>
  </si>
  <si>
    <t>²ñï³¹ñ³ÝùÇ, Í³é³ÛáõÃÛáõÝÝ»ñÇ ¨ ·áñÍÁÝÃ³óÝ»ñÇ ³Ýíï³Ý·áõÃÛ³Ý Ù³Ï³ñ¹³ÏÇ µ³ñ»É³íáõÙ, ÙÇç³½·³ÛÇÝ áõ ï³ñ³Í³ßñç³Ý³ÛÇÝ Ñ³í³ï³ñÙ³·ñÙ³Ý Ñ³Ù³Ï³ñ·»ñÇÝ ÇÝï»·ñáõÙ</t>
  </si>
  <si>
    <t>²ç³ÏóáõÃÛáõÝ ÷áùñ ¨ ÙÇçÇÝ Ó»éÝ³ñÏ³ïÇñáõÃÛ³ÝÁ</t>
  </si>
  <si>
    <t>öáùñ ¨ ÙÇçÇÝ Ó»éÝ³ñÏ³ïÇñáõÃÛ³Ý ½³ñ·³óáõÙ ¨ ÁÝ¹É³ÛÝáõÙ</t>
  </si>
  <si>
    <t>öØÒ Ñ³ïí³ÍÇ ³ç³ÏóáõÃÛáõÝ ¨ ËÃ³ÝáõÙ, Ù³ñ½»ñáõÙ öØÒ-Ç ëáõµÛ»ÏïÝ»ñÇ Ãí³ù³Ý³ÏÇ ³í»É³óáõÙ</t>
  </si>
  <si>
    <t>Ü»ñ¹ñáõÙÝ»ñÇ ¨ ³ñï³Ñ³ÝÙ³Ý ËÃ³ÝÙ³Ý Íñ³·Çñ</t>
  </si>
  <si>
    <t>Ü»ñ¹ñáõÙÝ»ñÇ Ý»ñ·ñ³íÙ³Ý ¨ ³ñï³Ñ³ÝÙ³Ý ËÃ³ÝáõÙ</t>
  </si>
  <si>
    <t>Ü³Ëáñ¹ ï³ñí³ Ñ³Ù»Ù³ï Ý»ñ¹ñáõÙÝ»ñÇ ¨ ³ñï³Ñ³ÝÙ³Ý Í³í³ÉÇ ³×</t>
  </si>
  <si>
    <t xml:space="preserve">Ð³Û³ëï³ÝÇ ¨ Ñ³ÛÏ³Ï³Ý ½µáë³ßñç³ÛÇÝ ³ñ¹ÛáõÝùÇ ×³Ý³ã»ÉÇáõÃÛ³Ý ¨ ÙñóáõÝ³ÏáõÃÛ³Ý µ³ñÓñ³óáõÙ </t>
  </si>
  <si>
    <t>Ìñ³·ñÇ í»ñçÝ³Ï³Ý ³ñ¹ÛáõÝùÝ»ñÁ</t>
  </si>
  <si>
    <t>â³÷áñáßÇãÁ</t>
  </si>
  <si>
    <t xml:space="preserve">Ìñ³·ñÇ ¹³ëÇãÁ` </t>
  </si>
  <si>
    <t xml:space="preserve">ØÇçáó³éÙ³Ý ¹³ëÇãÁ` </t>
  </si>
  <si>
    <t xml:space="preserve">ØÇçáó³éÙ³Ý ³Ýí³ÝáõÙÁ` </t>
  </si>
  <si>
    <t xml:space="preserve">ÜÏ³ñ³·ñáõÃÛáõÝÁ` </t>
  </si>
  <si>
    <t xml:space="preserve">ØÇçáó³éÙ³Ý ï»ë³ÏÁ` </t>
  </si>
  <si>
    <t xml:space="preserve">  ²ñ¹ÛáõÝùÇ ã³÷áñáßÇãÝ»ñ </t>
  </si>
  <si>
    <t>ØÇçáó³éÙ³Ý íñ³ Ï³ï³ñí³Í Í³ËëÁ (Ñ³½³ñ ¹ñ³Ù)</t>
  </si>
  <si>
    <t xml:space="preserve"> ²ñ¹ÛáõÝùÇ ã³÷áñáßÇãÝ»ñ   </t>
  </si>
  <si>
    <t>Միջոցառման տեսակը՝</t>
  </si>
  <si>
    <t>²åñ³ÝùÝ»ñÇ ³ñï³Ñ³ÝáõÙ/ÐÜ², ïáÏáë</t>
  </si>
  <si>
    <t>²ç³ÏóáõÃÛáõÝ ëï³ó³Í Ùß³ÏáÕ ³ñ¹ÛáõÝ³µ»ñáõÃÛáõÝáõÙ ·áñÍáÕ Ï³½Ù³Ï»ñåáõÃÛáõÝÝ»ñÇ ÏáÕÙÇó ³åñ³ÝùÝ»ñÇ ³ñï³Ñ³ÝáõÙ, ÙÉñ¹ ¹ñ³Ù</t>
  </si>
  <si>
    <t>ä»ï³Ï³Ý Ù³ñÙÇÝÝ»ñÇ ÏáÕÙÇó û·ï³·áñÍíáÕ áã ýÇÝ³Ýë³Ï³Ý ³ÏïÇíÝ»ñÇ Ñ»ï ·áñÍ³éÝáõÃÛáõÝÝ»ñ</t>
  </si>
  <si>
    <t>ä»ï³Ï³Ý Ù³ñÙÝÇ (Ï³ï³ñáÕ) ·»ñ³ï»ëã³Ï³Ý ¹³ëÇãÁ՝</t>
  </si>
  <si>
    <t>ä»ï³Ï³Ý Ù³ñÙÝÇ  (Ï³ï³ñáÕ) ³Ýí³ÝáõÙÁ՝</t>
  </si>
  <si>
    <t>Ø³ëÝ³·Çï³óí³Í Ï³½Ù³Ï»ñåáõÃÛáõÝ</t>
  </si>
  <si>
    <t>ä»ï³Ï³Ý Ù³ñÙÝÇ ³Ýí³ÝáõÙÁª</t>
  </si>
  <si>
    <t>Ø²ê 1. äºî²Î²Ü Ø²ðØÜÆ è²¼Ø²ì²ðàôÂÚ²Ü ÀÜ¸Ð²Üàôð ÜÎ²ð²¶ðàôÂÚàôÜÀ</t>
  </si>
  <si>
    <t>1.ÐÇÙÝ³Ï³Ý é³½Ù³í³ñ³Ï³Ý Ýå³ï³ÏÝ»ñÁ ¨ ·»ñ³Ï³ í»ñçÝ³Ï³Ý ³ñ¹ÛáõÝùÝ»ñÁª</t>
  </si>
  <si>
    <t>2. ´Ûáõç»ï³ÛÇÝ Íñ³·ñ»ñáõÙ Ï³ï³ñíáÕ ÑÇÙÝ³Ï³Ý ÷á÷áËáõÃÛáõÝÝ»ñÁª</t>
  </si>
  <si>
    <t>Ü³ËÏÇÝáõÙ å»ï³Ï³Ý ³ç³ÏóáõÃÛ³Ý Íñ³·ñ»ñáõÙ ³ç³ÏóáõÃÛáõÝÁ ïñ³Ù³¹ñíáõÙ ¿ñ í³ñÏ³ÛÇÝ ïáÏáë³¹ñáõÛùÝ»ñÇ ëáõµëÇ¹³íáñÙ³Ý Ù»Ë³ÝÇ½Ùáí։ Ü»ñÏ³ÛáõÙë µ³óÇ ïáÏáë³¹ñáõÛùÝ»ñÇ ëáõµëÇ¹³íáñáõÙÇó ÏÇñ³éíáõÙ ¿ Ý³¨ Í³Ëë»ñÇ ÷áËÑ³ïáõóÙ³Ý Ù»Ë³ÝÇ½ÙÁ, áñÝ ³é³í»É Ñ³ëó»Ï³Ý ¿։ ä»ï³Ï³Ý ³ç³ÏóáõÃÛ³Ý Íñ³·ñ»ñÁ ÑÇÙÝ³Ï³ÝáõÙ Ýå³ï³Ï³áõÕÕí³Í »Ý ÑÇÙÝ³Ï³Ý ÙÇçáóÝ»ñÇ Ý»ñ¹ñÙ³ÝÁ։</t>
  </si>
  <si>
    <t>4. üÇÝ³Ýë³Ï³Ý ³ÏïÇíÝ»ñÇ Ï³é³í³ñÙ³ÝÝ ³ÝãíáÕ ÙÇçáó³éáõÙÝ»ñÁª</t>
  </si>
  <si>
    <t>2023Ã.</t>
  </si>
  <si>
    <t>ºÉ³Ï»ï³ÛÇÝ óáõó³ÝÇßÁ</t>
  </si>
  <si>
    <t>ÂÇñ³Ë³ÛÇÝ óáõó³ÝÇßÁ</t>
  </si>
  <si>
    <t>ÂÇñ³Ë³ÛÇÝ Å³ÙÏ»ïÁ</t>
  </si>
  <si>
    <t>ï³ñ»Ï³Ý</t>
  </si>
  <si>
    <t>Միջոցառման նկարագրությունը՝</t>
  </si>
  <si>
    <t>Ծառայության մատուցում</t>
  </si>
  <si>
    <t xml:space="preserve">Î³åÁ ÐÐ Ï³é³í³ñáõÃÛ³Ý Íñ³·ñáí  ¨ ÐÐ ·áñÍáÕ ³ÛÉ é³½Ù³í³ñ³Ï³Ý ÷³ëï³ÃÕÃ»ñáí ë³ÑÙ³Ýí³Í ÐÐ Ï³é³í³ñáõÃÛ³Ý ù³Õ³ù³Ï³ÝáõÃÛ³Ý Ýå³ï³ÏÝ»ñÇ ¨ ÃÇñ³ËÝ»ñÇ Ñ»ï </t>
  </si>
  <si>
    <t>Î³åÁ Ø²Î-Ç Ï³ÛáõÝ ½³·³óÙ³Ý Ýå³ï³ÏÝ»ñÇ ¨ óáõó³ÝÇßÝ»ñÇ Ñ»ï</t>
  </si>
  <si>
    <t>Ìñ³·ñÇ ¹³ëÇãÁ ¨ ³Ýí³ÝáõÙÁ</t>
  </si>
  <si>
    <t>Üå³ï³ÏÁ</t>
  </si>
  <si>
    <t>1067- êï³Ý¹³ñïÝ»ñÇ Ùß³ÏáõÙ ¨ Ñ³í³ï³ñÙ³·ñÙ³Ý Ñ³Ù³Ï³ñ·Ç ½³ñ·³óáõÙ</t>
  </si>
  <si>
    <t>1104 - ²ç³ÏóáõÃÛáõÝ ÷áùñ ¨ ÙÇçÇÝ Ó»éÝ³ñÏ³ïÇñáõÃÛ³ÝÁ</t>
  </si>
  <si>
    <t>1165-Ü»ñ¹ñáõÙÝ»ñÇ ¨ ³ñï³Ñ³ÝÙ³Ý ËÃ³ÝÙ³Ý Íñ³·Çñ</t>
  </si>
  <si>
    <t>1190-¼µáë³ßñçáõÃÛ³Ý ½³ñ·³óÙ³Ý Íñ³·Çñ</t>
  </si>
  <si>
    <t>¼µáë³ßñç³ÛÇÝ ³ñ¹ÛáõÝùÇ ¹Çí»ñëÇýÇÏ³óáõÙ, Ýáñ ½µáë³ßñç³ÛÇÝ Ó¨»ñÇ ½³ñ·³óáõÙ, »ÝÃ³Ï³éáõóí³ÍùÝ»ñÇ µ³ñ»É³íáõÙ                         ÐÐ Ï³é³í³ñáõÃÛ³Ý 2021 Ãí³Ï³ÝÇ û·áëïáëÇ 18-Ç N 1363-² áñáßÙ³Ùµ Ñ³ëï³ïí³Í «Ð³Û³ëï³ÝÇ Ð³Ýñ³å»ïáõÃÛ³Ý Ï³é³í³ñáõÃÛ³Ý Íñ³·ñÇó (2.5. Զբոսաշրջություն µ³ÅÇն),                                                                       ÐÐ Ï³é³í³ñáõÃÛ³Ý 2014 Ãí³Ï³ÝÇ Ù³ñïÇ 27-Ç áñáßáõÙ, §Ð³Û³ëï³ÝÇ Ð³Ýñ³å»ïáõÃÛ³Ý 2014-2025 Ãí³Ï³ÝÝ»ñÇ Ñ»é³ÝÏ³ñ³ÛÇÝ ½³ñ·³óÙ³Ý¦:</t>
  </si>
  <si>
    <t>2021թ. Փաստացի</t>
  </si>
  <si>
    <t>2022թ սպասվող</t>
  </si>
  <si>
    <t>2023թ եռամսյակ</t>
  </si>
  <si>
    <t>2023թ կիսամյակ</t>
  </si>
  <si>
    <t>2023թ ինն ամիս</t>
  </si>
  <si>
    <t>2023թ տարի</t>
  </si>
  <si>
    <t>2025թ տարի</t>
  </si>
  <si>
    <t>2025Ã.           ï³ñÇ</t>
  </si>
  <si>
    <t>2023Ã.           ï³ñÇ</t>
  </si>
  <si>
    <t>2023Ã.         ÇÝÝ ³ÙÇë</t>
  </si>
  <si>
    <t>2023Ã. ÏÇë³ÙÛ³Ï</t>
  </si>
  <si>
    <t>2023Ã. »é³ÙëÛ³Ï</t>
  </si>
  <si>
    <t>2022Ã. ëå³ëíáÕ</t>
  </si>
  <si>
    <t>2021Ã. ÷³ëï³óÇ</t>
  </si>
  <si>
    <t>3.Î³åÇï³É µÝáõÛÃÇ ÑÇÙÝ³Ï³Ý ÙÇçáó³éáõÙÝ»ñÁª</t>
  </si>
  <si>
    <t>2024Ã.                 ï³ñÇ</t>
  </si>
  <si>
    <t>2024թ ï³ñÇ</t>
  </si>
  <si>
    <t>2025Ã.</t>
  </si>
  <si>
    <t>Ð³Ù³ÛÝùÝ»ñÇ ·ÛáõÕ³ïÝï»ë³Ï³Ý é»ëáõñëÝ»ñÇ Ï³é³í³ñÙ³Ý ¨ ÙñóáõÝ³ÏáõÃÛ³Ý »ñÏñáñ¹ Íñ³·Çñ, ²ñ³ñ³ïÇ ¨ ²ñÙ³íÇñÇ Ù³ñ½»ñáõÙ áéá·íáÕ ·ÛáõÕ³ïÝï»ëáõÃÛ³Ý ½³ñ·³óÙ³Ý» Íñ³·Çñ, Ð³Û³ëï³ÝáõÙ Î³Ý³ã ·ÛáõÕ³ïÝï»ëáõÃÛ³Ý Ý³Ë³Ó»éÝáõÃÛáõÝ Íñ³·Çñ, ºÝÃ³Ï³éáõóí³ÍùÝ»ñÇ ¨ ·ÛáõÕ³Ï³Ý ýÇÝ³Ýë³íáñÙ³Ý ³ç³ÏóáõÃÛáõÝ Íñ³·Çñ, ¶Éáµ³É ¿ÏáÉá·Ç³Ï³Ý ÑÇÙÝ³¹ñ³ÙÇ (¶¾Ð/GEF) ÙÇçáóÝ»ñáí ýÇÝ³Ýë³íáñíáÕ &lt;&lt;ºÝÃ³Ï³éáõóí³ÍùÝ»ñÇ ¨ ·ÛáõÕ³Ï³Ý ýÇÝ³Ýë³íáñÙ³Ý ³ç³ÏóáõÃÛáõÝ &gt;&gt; Íñ³·ñÇ ÑáÕ»ñÇ Ï³ÛáõÝ Ï³é³í³ñÙ³Ý µ³Õ³¹ñÇã:
Æñ³Ï³Ý³óí»ÉÇù å»ï³Ï³Ý ³ç³ÏóáõÃÛ³Ý Íñ³·ñ»ñÇó  Ï³åÇï³É µÝáõÛÃÇ áõÕÕí³ÍáõÃÛáõÝ áõÝ»Ý՝ ¶ÛáõÕ³ïÝï»ëáõÃÛ³Ý áÉáñïÇÝ ïñ³Ù³¹ñíáÕ í³ñÏ»ñÇ ïáÏáë³¹ñáõÛùÝ»ñÇ ëáõµëÇ¹³íáñÙ³Ý, Ð³Û³ëï³ÝÇ Ð³Ýñ³å»ïáõÃÛáõÝáõÙ ·ÛáõÕ³ïÝï»ë³Ï³Ý ï»ËÝÇÏ³ÛÇ ýÇÝ³Ýë³Ï³Ý í³ñÓ³Ï³ÉáõÃÛ³Ý՝ ÉÇ½ÇÝ·Ç å»ï³Ï³Ý ³ç³ÏóáõÃÛ³Ý, àéá·Ù³Ý ³ñ¹Ç³Ï³Ý Ñ³Ù³Ï³ñ·»ñÇ Ý»ñ¹ñÙ³Ý Ñ³Ù³ýÇÝ³Ýë³íáñÙ³Ý, Ð³Û³ëï³ÝÇ Ð³Ýñ³å»ïáõÃÛáõÝáõÙ Ë³ÕáÕÇ, Å³Ù³Ý³Ï³ÏÇó ï»ËÝáÉá·Ç³Ý»ñáí Ùß³ÏíáÕ ÇÝï»ÝëÇí åïÕ³ïáõ ³Û·ÇÝ»ñÇ ¨ Ñ³ï³åïÕ³ÝáóÝ»ñÇ ÑÇÙÝÙ³Ý Ñ³Ù³ñ å»ï³Ï³Ý ³ç³ÏóáõÃÛ³Ý, Ð³Û³ëï³ÝÇ Ð³Ýñ³å»ïáõÃÛ³Ý  ·ÛáõÕ³ïÝï»ëáõÃÛáõÝáõÙ Ï³ñÏï³å³ßïå³Ý ó³Ýó»ñÇ Ý»ñ¹ñÙ³Ý Ñ³Ù³ñ ïñ³Ù³¹ñíáÕ í³ñÏ»ñÇ ïáÏáë³í×³ñÝ»ñÇ ëáõµëÇ¹³íáñÙ³Ý, Ð³Û³ëï³ÝÇ Ð³Ýñ³å»ïáõÃÛáõÝáõÙ ³·ñáå³ñ»Ý³ÛÇÝ áÉáñïÇ ë³ñù³íáñáõÙÝ»ñÇ ýÇÝ³Ýë³Ï³Ý í³ñÓ³Ï³ÉáõÃÛ³Ý` ÉÇ½ÇÝ·Ç å»ï³Ï³Ý ³ç³ÏóáõÃÛ³Ý, öáùñ ¨ ÙÇçÇÝ  &lt;&lt;Ê»É³óÇ &gt;&gt; ³Ý³ëÝ³ß»Ýù»ñÇ Ï³éáõóÙ³Ý Ï³Ù í»ñ³Ï³éáõóÙ³Ý ¨ ¹ñ³Ýó ï»ËÝáÉá·Ç³Ï³Ý ³å³ÑáíÙ³Ý å»ï³Ï³Ý ³ç³ÏóáõÃÛ³Ý, öáùñ áõ ÙÇçÇÝ ç»ñÙ³ïÝ³ÛÇÝ ïÝï»ëáõÃÛáõÝÝ»ñÇ Ý»ñ¹ñÙ³Ý å»ï³Ï³Ý ³ç³ÏóáõÃÛ³Ý Íñ³·ñ»ñÁ:</t>
  </si>
  <si>
    <t xml:space="preserve"> üÇÝ³Ýë³Ï³Ý ³ÏïÇíÝ»ñÇ Ï³é³í³ñÙ³ÝÝ áõÕÕí³Í, Çñ³Ï³Ý³óí»ÉÇù å»ï³Ï³Ý ³ç³ÏóáõÃÛ³Ý Íñ³·ñ»ñÇ ßñç³Ý³ÏÝ»ñáõÙ Ý³Ë³ï»ëí³Í ¿ ÙáÝÇÃáñÇÝ·Ç Çñ³Ï³Ý³óáõÙ՝ ýÇÝ³Ýë³Ï³Ý Ï³éáõÛóÝ»ñÇ, ¾ÏáÝáÙÇÏ³ÛÇ Ý³Ë³ñ³ñáõÃÛ³Ý ¨ ¶ÛáõÕ³Ï³Ý ýÇÝ³Ýë³íáñÙ³Ý Ï³éáõÛóÇ ÏáÕÙÇó: </t>
  </si>
  <si>
    <t xml:space="preserve">2025Ã. </t>
  </si>
  <si>
    <t>1224  Ö·Ý³Å³Ù»ñÇ Ñ³Ï³½¹Ù³Ý ¨ ³ñï³Ï³ñ· Çñ³íÇ×³ÏÝ»ñÇ Ñ»ï¨³ÝùÝ»ñÇ Ýí³½»óÙ³Ý ¨ í»ñ³óÙ³Ý Íñ³·Çñ</t>
  </si>
  <si>
    <t>ÐÐ ïÝï»ëí³ñáÕ ëáõµÛ»ÏïÝ»ñÇ ·áñÍáõÝ»áõÃÛáõÝÁ Ï³ÝáÝ³Ï³ñ·áÕ ÝáñÙ³ïÇí µ³½³ÛÇ ß³ñáõÝ³Ï³Ï³Ý ³ñ¹Ç³Ï³Ý³óáõÙ՝ ÙÇç³½·³ÛÇÝ å³Ñ³ÝçÝ»ñÇÝ Ñ³Ù³å³ï³ëË³Ý ÙÇûñÇÝ³Ï å³Ñ³ÝçÝ»ñÇ ¨ ã³÷³ÝÇßÝ»ñÇ ³å³ÑáíáõÙ,  ïáÏáë</t>
  </si>
  <si>
    <t>º²îØ ï»ËÝÇÏ³Ï³Ý Ï³ÝáÝ³Ï³ñ·»ñÇ å³Ñ³ÝçÝ»ñÇ Ï³ï³ñáõÙÝ ³å³ÑáíáÕ ëï³Ý¹³ñïÝ»ñÇ ó³ÝÏ»ñÇ ³ñ¹Ç³Ï³Ý³óáõÙ, ÷áñÓ³ùÝÝáõÃÛáõÝÝ»ñÇ Çñ³Ï³Ý³óáõÙ ¨ ÙÇçå»ï³Ï³Ý ëï³Ý¹³ñïÝ»ñÇ ÁÝ¹áõÝáõÙ՝ º²îØ ßáõÏ³ÛáõÙ ÐÐ ³ñï³¹ñ³ÝùÝ»ñÇ ÙñóáõÝ³ÏáõÃÛ³Ý ³å³ÑáíÙ³Ý Ýå³ï³Ïáí, ïáÏáë</t>
  </si>
  <si>
    <t>Ìð²¶ðÆ Î²î²ðØ²Ü ²ÜÐð²ÄºÞîàôÂÚàôÜÀ ´ÊàôØ ¾ ÐÐ Î²è²ì²ðàôÂÚ²Ü 2021 Âì²Î²ÜÆ ú¶àêîàêÆ 18-Æ Ð²Ú²êî²ÜÆ Ð²Üð²äºîàôÂÚ²Ü Î²è²ì²ðàôÂÚ²Ü Ìð²¶ðÆ Ø²êÆÜ N 1363-² àðàÞØ²Ü Ð²ìºÈì²Ìàì Ð²êî²îì²Ì ÐÐ Î²è²ì²ðàôÂÚ²Ü Ìð²¶ðÆò՝ (2021-2026ÂÂ․)՝ «2.îÜîºêàôÂÚàôÜ ´²ÄÆÜ, «2.6 àð²ÎÆ ºÜÂ²Î²èàôòì²Ìø ºÜÂ²´²ÄÜÆ 1-ÆÜ ä²ð´ºðàôÂÚàôÜÀ։
 2.3 (´²ðÒð îºÊÜàÈà¶Æ²Üºð) è²¼Ø²²ð¸ÚàôÜ²´ºð²Î²Ü Ð²Ø²ÈÆðÆ ¼²ð¶²òØ²Ü Üä²î²Îàì Î²è²ì²ðàôÂÚ²Ü ÎàÔØÆò Ü²Ê²îºêìàÔ è²¼Ø²Î²Ü ÜÞ²Ü²ÎàôÂÚ²Ü ê²ðøºðÆÜ àô ê²ðøì²ÌøÜºðÆÜ, è²¼Ø²Î²Ü îºÊÜÆÎ²ÚÆ, ¾ÈºÎîð²îºÊÜÆÎ²ÚÆ ØÞ²ÎØ²Ü àô ²ðî²¸ðàôÂÚ²Ü Î²¼Ø²ÎºðäØ²Ü Ð²Ø²Î²ð¶ÆÜ ÜºðÎ²Ú²òìàÔ ä²Ð²ÜæÜºð ê²ÐØ²ÜàÔ՝ ØÆæ²¼¶²ÚÆÜ ¨ (Î²Ø) î²ð²Ì²Þðæ²Ü²ÚÆÜ êî²Ü¸²ðîÜºðÆÜ Üºð¸²ÞÜ²Î ²¼¶²ÚÆÜ êî²Ü¸²ðîÜºðÆ ØÞ²ÎàôØ ¨ Üºð¸ðàôØ</t>
  </si>
  <si>
    <t>9.²ð¸ÚàôÜ²´ºðàôÂÚàôÜ, Üàð²ð²ðàôÂÚàôÜ ¨ ºÜÂ²Î²èàôòì²ÌøÜºð
êîºÔÌºÈ ¸ÆØ²Î²ÚàôÜ ºÜÂ²Î²èàôòì²ÌøÜºð, ²æ²ÎòºÈ Î²ÚàôÜ ²ð¸ÚàôÜ²´ºðàôÂÚ²Ü ¼²ð¶²òØ²ÜÀ ¨ ÊÂ²ÜºÈ Üàð²ð²ðàôÂÚàôÜÀ
9.´ úÄ²Ü¸²ÎºÈ Ð²ÚðºÜ²Î²Ü îºÊÜàÈà¶Æ²ÜºðÆ ¼²ð¶²òØ²ÜÀ, ¶Æî²Ðºî²¼àî²Î²Ü ²ÞÊ²î²ÜøÜºðÆÜ ¨ Üàð²ð²ðàôÂÚ²ÜÀ ¼²ð¶²òàÔ ºðÎðÜºðàôØ, ²Ú¸ ÂìàôØ՝ ²ä²ÐàìºÈàì ø²Ô²ø²Î²ÜàôÂÚàôÜÜºðÆ ²èàôØàì Üä²êî²ìàð ØÆæ²ì²Úð, Æ ÂÆìê ²ÚÈàò, ²ð¸ÚàôÜ²´ºðàôÂÚ²Ü ´²¼Ø²¼²ÜºòØ²Ü ¨ ÐàôØø²ÚÆÜ ²äð²ÜøÜºðÆÜ ²ðÄºøÆ ²ìºÈ²òØ²Ü Ð²Ø²ð</t>
  </si>
  <si>
    <t>Ð³í³ï³ñÙ³·ñÙ³Ý
³½·³ÛÇÝ Ù³ñÙÝÇ ÏáÕÙÇó »ñÏÏáÕÙ /µ³½Ù³ÏáÕÙ
×³Ý³ãÙ³Ý Ñ³Ù³Ó³ÛÝ³·ñ»ñÇ ÏÝùÙ³ÝÝ áõÕÕí³Í ÙÇçáó³éáõÙÝ»ñ,  ïáÏáë</t>
  </si>
  <si>
    <t>Ø³ñ½»ñáõÙ ·ñ³Ýóí³Í öØÒ-»ñÇ ï»ë³Ï³ñ³ñ ÏßéÇ ³í»É³óáõÙ</t>
  </si>
  <si>
    <t xml:space="preserve">ä»ï³Ï³Ý ³ç³ÏóáõÃÛ³Ý Çñ³Ï³Ý³óÙ³Ý ³ñ¹ÛáõÝùáõÙ Ï³Ý³Ýó ÏáÕÙÇó ·ñ³Ýóí³Í öØÒ-»ñÇ ÃÇí, ïáÏáë </t>
  </si>
  <si>
    <t xml:space="preserve">öØÒ-»ñÇ ÏáÕÙÇó ³ñï³¹ñ³Ï³Ý ·áñÍáõÝ»áõÃÛ³Ý Çñ³Ï³Ý³óÙ³Ý ËÃ³ÝáõÙ, ïáÏáë </t>
  </si>
  <si>
    <t xml:space="preserve">ÐÐ Ï³é³í³ñáõÃÛ³Ý 2021 Ãí³Ï³ÝÇ ÝáÛ»Ùµ»ñÇ 18-Ç N 1902-È áñáßÙ³Ùµ Ñ³ëï³ïí³Í Ð³í»Éí³Í 1-Ç ¾ÏáÝáÙÇÏ³ÛÇ Ý³Ë³ñ³ñáõÃÛ³Ý Çñ³í³ëáõÃÛáõÝÝ»ñÇÝ í»ñ³µ»ñáÕ µ³ÅÝÇ 4-ñ¹ Ï»ïÁ․ </t>
  </si>
  <si>
    <t>Ø²Î-Ç «Î³ÛáõÝ ½³ñ·³óÙ³Ý 2030 ûñ³Ï³ñ·áõÙ» Ý»ñ³éí³Í ·»Ý¹»ñ³ÛÇÝ Ñ³í³ë³ñáõÃÛáõÝ, ³ñÅ³Ý³å³ïÇí ³ßË³ï³Ýù ¨ ïÝï»ë³Ï³Ý ³×, ³ÝÑ³í³ë³ñáõÃÛáõÝÝ»ñÇ Ïñ×³ïáõÙ, Ï³ÛáõÝ ù³Õ³ùÝ»ñ ¨ Ñ³Ù³ÛÝùÝ»ñ</t>
  </si>
  <si>
    <t>ÐÜ²-Ç Ù»ç Ùß³ÏáÕ ³ñ¹ÛáõÝ³µ»ñáõÃÛ³Ý áÉáñïáõÙ ·áñÍáÕ öØÒ-Ý»ñÇ Ù³ëÝ³ÏóáõÃÛ³Ý Ù³ëÝ³µ³ÅÇÝÁ, ïáÏáë</t>
  </si>
  <si>
    <t>2.1 è³½Ù³í³ñ³Ï³Ý ¨ ³é³çÝ³Ñ»ñÃ áÉáñïÝ»ñáõÙ ï»ËÝáÉá·Ç³Ï³Ý ³ñ¹Ç³Ï³Ý³óáõÙ</t>
  </si>
  <si>
    <t>²ñÅ³Ý³å³ïÇí ³ßË³ï³Ýù ¨ ïÝï»ë³Ï³Ý ³×/ ³ñ¹ÛáõÝ³µ»ñáõÃÛáõÝ, Ýáñ³ñ³ñáõÃÛáõÝ ¨ »ÝÃ³Ï³éáõóí³ÍùÝ»ñ</t>
  </si>
  <si>
    <t>2024թ.</t>
  </si>
  <si>
    <t>ØÇç³½·³ÛÇÝ ³Ûó»ÉáõÃÛáõÝÝ»ñÇó ëï³ó³Í »Ï³Ùáõï, Ñ³½. ¹ñ³Ù</t>
  </si>
  <si>
    <t>Ùáï 370,000,000</t>
  </si>
  <si>
    <t>Ùáï 850.000.000</t>
  </si>
  <si>
    <t>¼µáë³ßñç³ÛÇÝ ³ñ¹ÛáõÝùÇ ¹Çí»ñëÇýÇÏ³óáõÙ, Ýáñ ½µáë³ßñç³ÛÇÝ Ó¨»ñÇ ½³ñ·³óáõÙ, »ÝÃ³Ï³éáõóí³ÍùÝ»ñÇ µ³ñ»É³íáõÙ ÐÐ Ï³é³í³ñáõÃÛ³Ý 2021 Ãí³Ï³ÝÇ û·áëïáëÇ 18-Ç N 1363-² áñáßÙ³Ùµ Ñ³ëï³ïí³Í «Ð³Û³ëï³ÝÇ Ð³Ýñ³å»ïáõÃÛ³Ý Ï³é³í³ñáõÃÛ³Ý Íñ³·ñÇó (2.5. Զբոսաշրջություն µ³ÅÇն) áñáßÙ³Ùµ Ñ³ëï³ïí³Í ÐÐ Ï³é³í³ñáõÃÛ³Ý Íñ³·ñÇ 5.7                                                                         ÐÐ Ï³é³í³ñáõÃÛ³Ý 2014 Ãí³Ï³ÝÇ Ù³ñïÇ 27-Ç áñáßáõÙ, §Ð³Û³ëï³ÝÇ Ð³Ýñ³å»ïáõÃÛ³Ý 2014-2025 Ãí³Ï³ÝÝ»ñÇ Ñ»é³ÝÏ³ñ³ÛÇÝ ½³ñ·³óÙ³Ý¦:
ÐÐ Î³é³í³ñáõÃÛ³Ý 2021 Ãí³Ï³ÝÇ ÝáÛ»Ùµ»ñÇ 18-Ç N 1902-È áñáßáõÙáí Ñ³ëï³ïí³Í Ð³Û³ëï³ÝÇ Ð³Ýñ³å»ïáõÃÛ³Ý Ï³é³í³ñáõÃÛ³Ý 2021-2026 Ãí³Ï³ÝÝ»ñÇ ·áñÍáõÝ»áõÃÛ³Ý ÙÇçáó³éáõÙÝ»ñÇ Íñ³·ñÇ 10.5 Ï»ï</t>
  </si>
  <si>
    <t>24,6</t>
  </si>
  <si>
    <t>öØÒ ÏáÕÙÇó ³ñï³¹ñí³Í Ñ³Ù³Ë³éÝ ³í»É³óí³Í ³ñÅ»ùÇ ÏßÇéÁ ÐÜ²-áõÙ, ïáÏáë</t>
  </si>
  <si>
    <t>ä»ï³Ï³Ý ³ç³ÏóáõÃÛ³Ý Çñ³Ï³Ý³óÙ³Ý ³ñ¹ÛáõÝùáõÙ Ï³Ý³Ýó ÏáÕÙÇó ·ñ³Ýóí³Í öØÒ-Ý»ñÇ ÃÇíÁ, ïáÏáë</t>
  </si>
  <si>
    <t>ÂÇñ³Ë³ÛÇÝ ï³ñ³ÍùÝ»ñáõÙ Ù³ëÝ³íáñ Ñ³ïí³ÍÇ Ý»ñ¹ñáõÙÝ»ñÇ  Í³í³ÉÇ ³×</t>
  </si>
  <si>
    <t>ÀÝïñí³Í ½µáë³ßñç³ÛÇÝ í³Ûñ»ñÇ µ³ñ»É³íí³Í Ùáõïù³ÛÇÝ ×³Ý³å³ñÑÝ»ñ</t>
  </si>
  <si>
    <t>¼µáë³ßñç³ÛÇÝ ßñç³ÝÇ »ñÏ³ÛÝùáí ·ïÝíáÕ Å³é³Ý·áõÃÛ³Ý ûµÛ»ÏïÝ»ñáõÙ Ï³éáõóí³Í ½µáë³ßñç³ÛÇÝ Ñ³ñÙ³ñáõÃÛáõÝÝ»ñÇ ÃÇíÁ</t>
  </si>
  <si>
    <t>öáÕáó³ÛÇÝ Éáõë³íáñáõÃÛ³Ý ÷áË³ñÇÝí³Í/ï»Õ³¹ñí³Í ëÛáõÝ»ñÇ ¨ É³Ùå»ñÇ ÃÇíÁ</t>
  </si>
  <si>
    <t>´³ñ»É³íí³Í ½µáë³Û·ÇÝ»ñÇ ÃÇíÁ</t>
  </si>
  <si>
    <t>¼µáë³ßñçáõÃÛ³Ý ³ç³ÏóáõÃÛ³Ý Ñ»ï Ï³åí³Í ·áñÍáÕáõÃÛáõÝÝ»ñÇ ÙÇçáóáí ëï»ÕÍí³Í Å³Ù³Ý³Ï³íáñ ¨ Ùßï³Ï³Ý ³ßË³ï³ï»Õ»ñÇ ÃíÇ ³×</t>
  </si>
  <si>
    <t xml:space="preserve">       2023Ã.        ÇÝÝ ³ÙÇë</t>
  </si>
  <si>
    <t xml:space="preserve">       2023Ã.       ï³ñÇ</t>
  </si>
  <si>
    <t xml:space="preserve">        2024Ã.       ï³ñÇ</t>
  </si>
  <si>
    <t xml:space="preserve">       2025Ã.       ï³ñÇ</t>
  </si>
  <si>
    <t>îÝï»ëáõÃÛ³Ý ½³ñ·³óÙ³ÝÝ ³ç³ÏóáÕ Ù³ëÝ³·Çï³Ï³Ý Ï³ñáÕáõÃÛáõÝÝ»ñÇ ¨ ÑÙïáõÃÛáõÝÝ»ñÇ ½³Ý·í³Í³ÛÇÝ í»ñ³½ÇÝÙ³Ý Ýå³ï³Ïáí ³½·³ÛÇÝ ÏñÃ³Ï³Ý Edtech Ñ³ñÃ³ÏÇ ëï»ÕÍÙ³ÝÁ å»ï³Ï³Ý ³ç³ÏóáõÃÛáõÝ</t>
  </si>
  <si>
    <t>Ø³ëÝ³íáñ, ³Û¹ ÃíáõÙ Ý³¨ öØÒ Ñ³ïí³ÍÇ ïÝï»ëáõÃÛ³Ý ½³ñ·³óÙ³ÝÝ ³ç³ÏóáÕ Ù³ëÝ³·Çï³Ï³Ý Ï³ñáÕáõÃÛáõÝÝ»ñÇ ¨ ÑÙïáõÃÛáõÝÝ»ñÇ ½³Ý·í³Í³ÛÇÝ í»ñ³½ÇÝÙ³Ý Ýå³ï³Ïáí ³ßË³ñÑÇ ³é³ç³ï³ñ µáõÑ»ñÇ ¨ ÙÇç³½·³ÛÇÝ Ï³½Ù³Ï»ñåáõÃÛáõÝÝ»ñÇ ¿É»ÏïñáÝ³ÛÇÝ ¹³ëÁÝÃ³óÝ»ñÇ ÙÇçáóáí í»ñ³å³ïñ³ëïáõÙÝ»ñ ëï»ÕÍíáÕ ³½·³ÛÇÝ ÏñÃ³Ï³Ý Edtech Ñ³ñÃ³Ïáí:</t>
  </si>
  <si>
    <t>äÉ³ïýáñÙÇ ÙÇçáóáí ³ÝóÏ³óíáÕ í»ñ³å³ïñ³ëïáõÙÝ»ñÇ ù³Ý³Ï, Ñ³ï</t>
  </si>
  <si>
    <t>ºîÐ ³é³ç³ñÏáõÃÛáõÝÝ»ñÇ ÷³Ã»Ã Ý»ñÏ³Û³óÝ»Éáõ Ýå³ï³Ïáí Ù³ùë³ë³Ï³·Ý³ÛÇÝ, áã ë³Ï³·Ý³ÛÇÝ Ï³ñ·³íáñÙ³Ý áÉáñïÇ í»ñ³µ»ñÛ³É Ñ»ï³½áïáõÃÛáõÝÝ»ñÇ Çñ³Ï³Ý³óáõÙ</t>
  </si>
  <si>
    <t>Ապրանքների երրորդ երկրներից ներմուծման մաքսատուրքերի նվազեցման մասով ԵՏՀ առաջարկությունների փաթեթ ներկայացնելու նպատակով մաքսասակագնային, ոչ սակագնային կարգավորման ոլորտի վերաբերյալ հետազոտությունների իրականացում</t>
  </si>
  <si>
    <t xml:space="preserve">ØÇ ß³ñù ³åñ³Ýù³ï»ë³ÏÝ»ñÇ Ù³ëáí  Ý»ñÙáõÍÙ³Ý Ù³ùë³ïáõñù»ñÇ Ýí³½»óÙ³Ý Ï³Ù ½ñáÛ³Ï³Ý³óÙ³Ý Ù³ëáí Ñ»ï³½áïáõÃÛáõÝ,  Ñ³ï 
</t>
  </si>
  <si>
    <t>ÐÐ ï³ñ³ÍùÇó ³ñï³Ñ³ÝÙ³Ý ¨/Ï³Ù ÐÐ ï³ñ³Íù Ý»ñÙáõÍÙ³Ý Ýå³ï³Ïáí µ»éÝ»ñÇ՝ É³ëï³Ý³íáí ï»Õ³÷áËÙ³Ý ¹»åùáõÙ ³é³ç³ó³Í Éñ³óáõóÇã Í³Ëë»ñÇ Ýí³½»óÙ³ÝÝ áõÕÕí³Í ÙÇçáó³éÙ³Ý Çñ³Ï³Ý³óáõÙ</t>
  </si>
  <si>
    <t xml:space="preserve">ÐÐ ï³ñ³ÍùÇó ³ñï³Ñ³ÝÙ³Ý ¨/Ï³Ù ÐÐ ï³ñ³Íù Ý»ñÙáõÍÙ³Ý Ýå³ï³Ïáí öáÃÇ-ÎáíÏ³ë-öáÃÇ »ñÃáõÕáí »ñÏÏáÕÙ³ÝÇ áõÕÕáõÃÛ³Ùµ µ»éÝ»ñÇ՝ É³ëï³Ý³íáí ÷áË³¹ñÙ³Ý ³å³ÑáíáõÙ </t>
  </si>
  <si>
    <t>Ìñ³·ñÇ ßñç³Ý³ÏÝ»ñáõÙ Çñ³Ï³Ý³óíáÕ ÷áË³¹ñáõÙÝ»ñÇ ù³Ý³ÏÁ, ³Ý·³Ù</t>
  </si>
  <si>
    <t>å»ï³Ï³Ý-Ù³ëÝ³íáñ Ñ³ïí³Í Ñ³Ù³·áñÍ³ÏóáõÃÛ³Ý ³Ùñ³åÝ¹Ù³ÝÝ áõÕÕí³Í ÐÐ ïÝï»ë³Ï³Ý ³×ÇÝ, Ýáñ ³ßË³ï³ï»Õ»ñÇ ëï»ÕÍÙ³ÝÁ, ëï»ÕÍ³·áñÍ ¨ Ýáñ³ñ³ñ³Ï³Ý Ùáï»óáõÙÝ»ñÇ ¨ Ùï³Í»É³Ï»ñåÇ ½³ñ·³óÙ³ÝÁ, Ýáñ ßáõÏ³Ý»ñÇ µ³ó³Ñ³ÛïÙ³ÝÁ, ³ñï³Ñ³ÝÙ³Ý ½³ñ·³óÙ³ÝÁ, áñáñïáõÙ áñ³Ï³íáñí³Í Ù³ëÝ³·»ïÝ»ñÇ å³ïñ³ëïÙ³ÝÁ, ÙÇç³½·³ÛÇÝ ëï³Ý¹³ñïÝ»ñÇÝ Ñ³Ù³ÑáõÝã ³ñï³¹ñ³ï»ë³ÏÝ»ñÇ/Í³é³ÛáõÃÛáõÝÝ»ñÇ ëï»ÕÍÙ³ÝÁ ¨ ï»ËÝáÉá·Ç³Ï³Ý ³é³çÁÝÃ³óÇÝ աջակցություն:</t>
  </si>
  <si>
    <t>ä»ï³Ï³Ý-Ù³ëÝ³íáñ Ñ³ïí³Í Ñ³Ù³·áñÍ³ÏóáõÃÛ³Ý ßñç³Ý³ÏÝ»ñáõÙ §êï»ÕÍ³·áñÍ Ñ³µ¦ ÑÇÙÝ³¹ñ³ÙÇ  ëï»ÕÍÙ³ÝÁ å»ï³Ï³Ý ³ç³ÏóáõÃÛáõÝ</t>
  </si>
  <si>
    <t>Â»Ã¨ ¨ ëï»ÕÍ³·áñÍ ³ñ¹ÛáõÝ³µ»ñáõÃÛ³Ý áÉáñïÇ öØÒ-»ñÇÝ ï»Õ»Ï³ïí³Ï³Ý/ËáñÑñ¹³ïí³Ï³Ý ³ç³Ï³óáõÃÛáõÝ, հատ</t>
  </si>
  <si>
    <t>Â»Ã¨ ¨ ëï»ÕÍ³·áñÍ ³ñ¹ÛáõÝ³µ»ñáõÃÛ³Ý áÉáñïÇ öØÒ-»ñÇÝ áõëáõóáÕ³Ï³Ý ³ç³ÏóáõÃÛáõÝ, հատ</t>
  </si>
  <si>
    <t xml:space="preserve">Â»Ã¨ ¨ ëï»ÕÍ³·áñÍ ³ñ¹ÛáõÝ³µ»ñáõÃÛ³Ý áÉáñïÇ ·áñÍáÕ ¨ ëÏëÝ³Ï öØÒ-Ç ëáõµÛ»ÏïÝ»ñÇÝ ýÇÝ³Ýë³Ï³Ý ¨ Ý»ñ¹ñáõÙ³ÛÇÝ ³ç³ÏóáõÃÛáõÝ, Ñ³ï </t>
  </si>
  <si>
    <t>Ø³ëÝ³ÏóáõÃÛáõÝ ÙÇç³½·³ÛÇÝ óáõó³Ñ³Ý¹»ëÝ»ñÇÝ, ¿ùëåáÝ»ñÇ, óáõó³¹ñáõÃÛáõÝÝ»ñÇ</t>
  </si>
  <si>
    <t>²ÝÑ³ï³Ï³Ý Ï³Ù ËÙµ³Ï³ÛÇÝ Ý³Ë³·Í»ñÇÝ ³ç³ÏóáõÃÛáõÝ</t>
  </si>
  <si>
    <t>öáñÓÇ ÷áË³Ý³ÏÙ³Ý Íñ³·ñ»ñ</t>
  </si>
  <si>
    <t xml:space="preserve">Ð³Û³ëï³ÝÇ Ð³Ýñ³å»ïáõÃÛáõÝáõÙ Ýáñ³ñ³ñáõÃÛ³Ý ¨ Ó»éÝ»ñ»óáõÃÛ³Ý ³ç³ÏóáõÃÛ³Ý ¨ ½³ñ·³óÙ³Ý Íñ³·Çñ </t>
  </si>
  <si>
    <t>î»ËÝáÉá·Ç³Ý»ñÇ ³é¨ïñ³ÛÝ³óÙ³ÝÁ ¨ ÷áË³ÝóÙ³ÝÁ, Ýáñ³ñ³ñáõÃÛáõÝÝ»ñÇÝ å»ï³Ï³Ý ³ç³ÏóáõÃÛ³Ý ïñ³Ù³¹ñáõÙ, öáùñ ¨ ÙÇçÇÝ Ó»éÝ³ñÏ³ïÇñáõÃÛ³Ý ½³ñ·³óáõÙ ¨ ÁÝ¹É³ÛÝáõÙ</t>
  </si>
  <si>
    <t>²éó³Ýó µÇ½Ý»ë Ñ³ñÃ³ÏÇ ëï»ÕÍáõÙ Ù³ñ½»ñáõÙ, Ñ³ï</t>
  </si>
  <si>
    <t>¶Çï³Ñ»ï³½áï³Ï³Ý ÇÝëïÇïáõïÝ»ñáõÙ ¨ Ñ³Ù³Éë³ñ³ÝÝ»ñáõÙ ë»ÙÇÝ³ñÝ»ñÇ ³ÝóÏ³óáõÙ ï»ËÝáÉá·Ç³Ý»ñÇ ³é¨ïñ³ÛÝ³óÙ³Ý ¨ ·ñ³ë»ÝÛ³ÏÇ ·áñÍáõÝ»áõÃÛ³Ý Ù³ëÇÝ ï»Õ»Ï³óí³ÍáõÃÛ³Ý µ³ñÓñ³óáõÙ, Ñ³ï</t>
  </si>
  <si>
    <t>ÊáñÑñ¹³ïí³Ï³Ý ³ç³ÏóáõÃÛ³Ý ïñ³Ù³¹ñáõÙ ³é¨ïñ³ÛÝ³óÙ³Ý áÉáñïáõÙ, Ñ³ï</t>
  </si>
  <si>
    <t>Î³Ý³Ýó ¨ Ù³ñ½³ÛÇÝ µÝ³ÏãáõÃÛ³Ý ß»ßï³¹ñÙ³Ùµ öØÒ ÇÝÏáõµ³óÇáÝ Íñ³·ñÇ  ß³Ñ³éáõÝ»ñÇ ÁÝ¹É³ÛÝáõÙ, Ù³ñ¹</t>
  </si>
  <si>
    <t xml:space="preserve"> Üáñ é»½Ç¹»Ýï ÁÝÏ»ñáõÃÛáõÝÝ»ñÇ ·ñ³ÝóáõÙ, Ñ³ï</t>
  </si>
  <si>
    <t>¶Ûáõï»ñÇ ³é¨ïñ³ÛÝ³óáõÙ ¨ ï»Õ³ÛÝ³óáõÙ</t>
  </si>
  <si>
    <t>§êï»ÕÍ³·áñÍ Ñ³µ¦ ÑÇÙÝ³¹ñ³ÙÇ ß»Ýù³ÛÇÝ å³ÛÙ³ÝÝ»ñáí ³å³ÑáíáõÙ</t>
  </si>
  <si>
    <t>§êï»ÕÍ³·áñÍ Ñ³µ¦ ÑÇÙÝ³¹ñ³ÙÇ ß»Ýù³ÛÇÝ å³ÛÙ³ÝÝ»ñÇ ³å³ÑáíáõÙª ëï»ÕÍ³·áñÍ ¨ Ã»Ã¨ ³ñ¹ÛáõÝ³µ»ñáõÃÛ³Ý áÉáñïÇ ëÏëÝ³Ï ¨ ·áñÍáÕ µÇ½Ý»ëÝ»ñÇÝ Ù³ïã»ÉÇ ³ßË³ï³Ýù³ÛÇÝ ·ñ³ë»ÝÛ³ÏÝ»ñÇ, ³ñÑ»ëï³ÝáóÝ»ñÇ, ³ñï³¹ñ³Ï³Ý ï³ñ³ÍùÝ»ñÇ,·ñ³¹³ñ³ÝÝ»ñÇ, Ù³ëÝ³·Çï³Ï³Ý ë³ñù³íáñáõÙÝ»ñáí Ñ³·»óí³Í É³µáñ³ïáñÇ³Ý»ñ/³ßË³ï³ñ³ÝÝ»ñÇ, ýáïá ¨ ³áõ¹Çá ëïáõ¹Ç³Ý»ñÇ, Ñ³Ù³ï»Õ û·ï³·áñÍÙ³Ý Ñ³Ù³ñ Ý³Ë³ï»ëí³Í Éë³ñ³ÝÝ»ñÇ/¹³ÑÉÇ×Ý»ñÇ, ëñ×³ñ³ÝÝ»ñÇ, Å³Ù³ÝóÇ ëñ³ÑÝ»ñÇ, í³×³éù-óáõó³ëñ³ÑÝ»ñÇ ³å³ÑáíÙ³Ý Ýå³ï³Ïáí:</t>
  </si>
  <si>
    <t xml:space="preserve">"êï»ÕÍ³·áñÍ Ñ³µ" ÑÇÙÝ³¹ñ³ÙÇ ëï»ÕÍáõÙ, Ñ³ï
</t>
  </si>
  <si>
    <t>²ÏïÇíÝ û·ï³·áñÍáÕ Ï³½Ù³Ï»ñåáõÃÛáõÝÝ»ñÇ ³Ýí³ÝáõÙÝ»ñÁ ՝</t>
  </si>
  <si>
    <t>§êï»ÕÍ³·áñÍ Ñ³µ¦ ÑÇÙÝ³¹ñ³Ù, öØÒ ëáõµÛ»ÏïÝ»ñ</t>
  </si>
  <si>
    <t>Հանրային ներդրումային ծրագրերի բանկի/շտեմարանի ստեղծում</t>
  </si>
  <si>
    <t>Հանրային ներդրումների արդյունավետության բարձրացման և ազգային ենթակառուցվածքների միասնական ծրագրի պլանավորման նպատակով հանրային ներդրումային ծրագրերի բանկի ստեղծում:</t>
  </si>
  <si>
    <t>Հանրային ներդրումային ծրագրերի բանկ, քանակ</t>
  </si>
  <si>
    <t>Ոլորտային գերատեսչությունների կողմից ներդրումային ծրագրերի վերհանման, մշակման, գնահատման հանրային հասանելիություն, տոկոս</t>
  </si>
  <si>
    <t>Տնտեսության թվայնացման հայեցակարգից  բխող ծրագրերի իրականացմանը պետական աջակցություն</t>
  </si>
  <si>
    <t>Թվային հարթակների և լուծումների ներդրման միջոցով մասնավոր հատվածի արտադրողականության և մրցունակության բարձրացմանը պետական աջակցություն</t>
  </si>
  <si>
    <t xml:space="preserve">Տնտեսության թվայնացման ծրագրի համակարգման գրասենյակի հիմնում </t>
  </si>
  <si>
    <t xml:space="preserve">Մի քանի ոլորտների  ճանապարհային քարտեզների համակարգման աշխատանքների իրականացում </t>
  </si>
  <si>
    <t xml:space="preserve">Ճանապարհային քարտեզի իրականացման արդյունքների մասին զեկույցների պատրաստում </t>
  </si>
  <si>
    <t>Տնտեսության թվայնացման առաջխաղացման և զարգացման համար անհրաժեշտ օրենսդրական բարեփոխումների առաջարկությունների ներկայացում</t>
  </si>
  <si>
    <t>Այլ գերատեսչությունների հետ աշխատանքների և օրենսդրության բարեփոխման աշխատանքների համակարգում</t>
  </si>
  <si>
    <t xml:space="preserve"> Համագործակցություն հնարավոր դոնոր կազմակերպությունների հետ</t>
  </si>
  <si>
    <t>-</t>
  </si>
  <si>
    <t>ÐÐ ¾ÏáÝáÙÇÏ³ÛÇ Ý³Ë³ñ³ñáõÃÛ³Ý "Üáñ³ÙáõÍáõÃÛ³Ý ¨ Ó»éÝ»ñ»óáõÃÛ³Ý ³½·³ÛÇÝ Ï»ÝïñáÝ" äà²Î-Ç ß»Ýù³ÛÇÝ å³ÛÙ³ÝÝ»ñÇ µ³ñ»É³íáõÙ</t>
  </si>
  <si>
    <t>"Üáñ³ÙáõÍáõÃÛ³Ý ¨ Ó»éÝ»ñ»óáõÃÛ³Ý ³½·³ÛÇÝ Ï»ÝïñáÝ" äà²Î-</t>
  </si>
  <si>
    <t>ÐÐ ¾ÏáÝáÙÇÏ³ÛÇ Ý³Ë³ñ³ñáõÃÛ³Ý Նորամուծության և ձեռներեցության ազգային կենտրոն" ՊՈԱԿ-ի ß»Ýù-ßÇÝáõÃÛáõÝÝ»ñÇ Ï³åÇï³É í»ñ³Ýáñá·áõÙ ¨ Ý³Ë³·Í³Ý³Ë³Ñ³ßí³ÛÇÝ ÷³ëï³ÃÕÃ»ñÇ Ó»éùµ»ñáõÙ</t>
  </si>
  <si>
    <t>Բիզնեսի սպասարկման և աջակցության միասնական բազմաֆունկցիոնալ կենտրոնի ստեղծում</t>
  </si>
  <si>
    <t>ì»ñ³Ï³éáõóÙ³Ý ¨ ½³ñ·³óÙ³Ý »íñáå³Ï³Ý µ³ÝÏÇ ï³ñ»Ï³Ý  ÅáÕáíÇ ßñç³Ý³ÏÝ»ñáõÙ Ý»ñ¹ñáõÙ³ÛÇÝ Ñ³Ù³ÅáÕáíÇ ³ÝóÏ³óáõÙ</t>
  </si>
  <si>
    <t xml:space="preserve">Ð³Û³ëï³ÝÇ Ð³Ýñ³å»ïáõÃÛ³Ý Ï³é³í³ñáõÃÛ³Ý Ññ³í»ñáí ì¼º´-Ç ï³ñ»Ï³Ý ÅáÕáíÇ ³ÝóÏ³óÙ³Ý Ï³½Ù³Ï»ñåáõÙ </t>
  </si>
  <si>
    <t>ÐÐ-áõÙ ³ñ¹ÛáõÝ³í»ï ·áñÍ³ñ³ñ ¨ Ý»ñ¹ñáõÙ³ÛÇÝ ÙÇç³í³ÛñÇ Ó¨³íáñÙ³Ý Ýå³ï³Ïáí í»ñÉáõÍáõÃÛáõÝÝ»ñÇ ¨ áõëáõÙÝ³ëÇñáõÃÛáõÝÝ»ñÇ Çñ³Ï³Ý³óáõÙ</t>
  </si>
  <si>
    <t>ÐÐ-áõÙ ³ñ¹ÛáõÝ³í»ï ·áñÍ³ñ³ñ ¨ Ý»ñ¹ñáõÙ³ÛÇÝ ÙÇç³í³ÛñÇ Ó¨³íáñÙ³Ý Ýå³ï³Ïáí ·Éáµ³É Ý»ñ¹ñáõÙ³ÛÇÝ ³ñÅ»ßÕÃ³Ý»ñÇ ¨ Ñáëù»ñÇ í»ñÉáõÍáõÃÛáõÝÝ»ñÇ ¨ áõëáõÙÝ³ëÇñáõÃÛáõÝÝ»ñÇ Çñ³Ï³Ý³óáõÙ</t>
  </si>
  <si>
    <t>àÉáñï³ÛÇÝ í»ñÉáõÍáõÃÛáõÝ ¨/Ï³Ù áõëáõÙÝ³ëÇñáõÃÛáõÝ, Ñ³ï</t>
  </si>
  <si>
    <t>ÐÐ-áõÙ ³ñ¹ÛáõÝ³í»ï ·áñÍ³ñ³ñ ¨ Ý»ñ¹ñáõÙ³ÛÇÝ ÙÇç³í³ÛñÇ Ó¨³íáñÙ³Ý Ýå³ï³Ïáí ·Éáµ³É Ý»ñ¹ñáõÙ³ÛÇÝ ³ñÅ»ßÕÃ³Ý»ñÇ ¨ Ñáëù»ñÇ, ïÝï»ë³Ï³Ý ï³ñµ»ñ áÉáñïÝ»ñÇ í»ñÉáõÍáõÃÛáõÝÝ»ñÇ ¨ áõëáõÙÝ³ëÇñáõÃÛáõÝÝ»ñÇ Çñ³Ï³Ý³óáõÙ</t>
  </si>
  <si>
    <t>2024 Ãí³Ï³ÝÇÝ Ï³½Ù³Ï»ñåíáÕ Ñ³Ù³ÅáÕáíÇ Çñ³Ï³Ý³óáõÙ, Ñ³ï</t>
  </si>
  <si>
    <t xml:space="preserve">o îÝï»ë³Ï³Ý ½³ñ·³óÙ³Ý ¨ Ý»ñ¹ñáõÙÝ»ñÇ áÉáñïáõÙ ù³Õ³ù³Ï³ÝáõÃÛ³Ý ³é³Ýóù³ÛÇÝ ß»ßï³¹ñáõÙÝ»ñÇ Ý»ñùá µÛáõç»ï³ÛÇÝ ï³ñí³ ÑÇÙÝ³Ï³Ý Íñ³·ñ³ÛÇÝ ÙÇç³ÙïáõÃÛáõÝÝ»ñáí Ýå³ï³Ï ¿ ¹ñíáõÙ Ýå³ëï»É ïÝï»ë³Ï³Ý ³×Ç ëó»Ý³ñÇ ³å³ÑáíÙ³ÝÁ: ²Ûë ÇÙ³ëïáí ù³Õ³ù³Ï³ÝáõÃÛ³Ý ·áñÍáÕáõÃÛáõÝÝ»ñÁ Í³í³Éí»Éáõ »Ý Ñ»ï¨Û³É ÑÇÙÝ³Ï³Ý áõÕÕáõÃÛáõÝÝ»ñáí` ³ñ¹ÛáõÝ³µ»ñ³Ï³Ý ½³ñ·³óáõÙ« ³åñ³ÝùÝ»ñÇ áõ Í³é³ÛáõÃÛáõÝÝ»ñÇ ³ñï³Ñ³ÝÙ³Ý Í³í³ÉÝ»ñÇ ³× áõ Ý»ñ¹ñáõÙ³ÛÇÝ ÙÇç³í³ÛñÇ µ³ñ»É³íáõÙ« ÷áùñ ¨ ÙÇçÇÝ Ó»éÝ³ñÏ³ïÇñáõÃÛ³Ý ½³ñ·³óÙ³Ý ËÃ³ÝáõÙ« ½µáë³ßñçáõÃÛ³Ý ½³ñ·³óáõÙ: àÉáñïáõÙ ù³Õ³ù³Ï³ÝáõÃÛ³Ý Ùß³ÏÙ³Ý« Íñ³·ñ»ñÇ Ñ³Ù³Ï³ñ·Ù³Ý áõ ÙáÝÇïáñÇÝ·Ç ³ßË³ï³ÝùÝ»ñÁ ÏÑÇÙÝí»Ý Ñ»Ýù³ÛÇÝ áÉáñï³ÛÇÝ áõ Ã»Ù³ïÇÏ í»ñÉáõÍáõÃÛáõÝÝ»ñÇ« Ñ»ï³½áïáõÃÛáõÝÝ»ñÇ áõ ·Ý³Ñ³ïáõÙÝ»ñÇ íñ³:
o ²ñ¹ÛáõÝ³µ»ñáõÃÛ³Ý áõ ³ñï³Ñ³ÝÙ³Ý ½³ñ·³óÙ³Ý« Ý»ñ¹ñáõÙ³ÛÇÝ ·ñ³íãáõÃÛ³Ý µ³ñÓñ³óÙ³Ý áõ ³ñï³ùÇÝ ïÝï»ë³Ï³Ý ù³Õ³ù³Ï³ÝáõÃÛ³Ý µÝ³·³í³éáõÙ ³ßË³ï³ÝùÝ»ñ »Ý Íñ³·ñ³íáñíáõÙ ³ñï³ùÇÝ ßáõÏ³Ý»ñÇ Ñ³ë³Ý»ÉÇáõÃÛ³Ý µ³ñÓñ³óÙ³Ý ¨ ÃÇñ³Ë³ÛÇÝ »ñÏñÝ»ñáõÙ Ð³Û³ëï³ÝÇ ïÝï»ë³Ï³Ý áõ Ý»ñ¹ñáõÙ³ÛÇÝ Ñ»ï³ùñùñáõÃÛáõÝÝ»ñÇ Ý»ñÏ³Û³óÙ³Ý áõ ³é³çÙÕÙ³Ý áõÕÕáõÃÛ³Ùµ: 
o ÐÐ ³ñï³Ñ³ÝÙ³ÝÝ áõÕÕí³Í ³ñ¹ÛáõÝ³µ»ñ³Ï³Ý ù³Õ³ù³Ï³ÝáõÃÛ³Ý é³½Ù³í³ñáõÃÛ³Ùµ Ý³Ë³ï»ëí³Í ÙÇçáó³éáõÙÝ»ñÇ ßñç³Ý³ÏÝ»ñáõÙ åÉ³Ý³íáñíáõÙ ¿ ·áñÍ³ñ³ñ Ñ³Ù³ÅáÕáíÝ»ñÇ áõ ßÝáñÑ³Ý¹»ëÝ»ñÇ« ýÇÝ³Ýë³Ï³Ý ·áñÍÇùÝ»ñÇ ÏÇñ³éÙ³Ùµ ³ñ¹ÛáõÝ³µ»ñáõÃÛ³Ý áÉáñïÇ ÁÝÏ»ñáõÃÛáõÝÝ»ñÇÝ ûÅ³Ý¹³ÏáõÃÛ³Ý« Ýå³ï³Ï³ÛÇÝ ßáõÏ³Ý»ñáõÙ Ñ³ÛÏ³Ï³Ý ³åñ³ÝùÝ»ñÇ ³é³çÙÕÙ³Ý« ßáõÏ³Û³Ï³Ý ï»Õ»Ï³ïíáõÃÛ³Ý ³å³ÑáíÙ³Ý« Ùß³ÏáÕ ³ñ¹ÛáõÝ³µ»ñáõÃÛ³Ý áÉáñïÝ»ñÇ ÁÝÏ»ñáõÃÛáõÝÝ»ñÇ Ï³ñáÕáõÃÛáõÝÝ»ñÇ ½³ñ·³óÙ³Ý« ³ñï³Ñ³ÝÙ³Ý µÝ³·³í³éáõÙ Í³·áÕ ËÝ¹ÇñÝ»ñÇ ¨ ¹ñ³Ýó ÉáõÍÙ³ÝÝ áõÕÕí³Í Ñ»ï³½áïáõÃÛ³Ý ÙÇçáóáí Ýå³ëï»É ï»Õ³Ï³Ý ÁÝÏ»ñáõÃÛáõÝÝ»ñÇ ÙñóáõÝ³ÏáõÃÛ³Ý µ³ñÓñ³óÙ³ÝÁ ¨ ³ñï³Ñ³ÝÙ³Ý Í³í³ÉÝ»ñÇ ÁÝ¹É³ÛÝÙ³ÝÁ:  ²Û¹ Ñ³Ù³ï»ùëïáõÙ Ï³ñ¨áñíáõÙ »Ý å»ï³Ï³Ý-Ù³ëÝ³íáñ Ñ³Ù³·áñÍ³ÏóáõÃÛ³Ý ËÃ³ÝÙ³Ý« ·»ñ³Ï³ Íñ³·ñ»ñÇ Çñ³Ï³Ý³óÙ³Ý« »ñÏñÇ Ý»ñ¹ñáõÙ³ÛÇÝ ÑÝ³ñ³íáñáõÃÛáõÝÝ»ñÇ Ù³ëÇÝ ÙÇç³½·³ÛÇÝ Çñ³½»Ïí³ÍáõÃÛ³Ý µ³ñÓñ³óÙ³Ý áõÕÕáõÃÛ³Ùµ ³ßË³ï³ÝùÝ»ñÁ: 
o ²ñï³Ñ³ÝÙ³Ý ßáõÏ³Ý»ñáõÙ ÐÐ ³é¨ïñ³ïÝï»ë³Ï³Ý ß³Ñ»ñÇ ¨ Ý»ñ¹ñáõÙ³ÛÇÝ ·ñ³íãáõÃÛ³Ý Ý»ñÏ³Û³óÙ³Ý  ï»ë³Ï»ïÇó Ï³ñ¨áñíáõÙ ¿ ûï³ñ»ñÏñÛ³ å»ïáõÃÛáõÝÝ»ñáõÙ ¨ ²é¨ïñÇ Ð³Ù³ßË³ñÑ³ÛÇÝ Ï³½Ù³Ï»ñåáõÃÛáõÝáõÙ ÐÐ ³é¨ïñ³Ï³Ý Ý»ñÏ³Û³óáõóÇãÝ»ñÇ (Ïóáñ¹Ý»ñÇ) ¨ ³é¨ïñ³Ï³Ý Ý»ñÏ³Û³óáõóãáõÃÛáõÝÝ»ñÇ ³ñ¹ÛáõÝ³í»ï ·áñÍáõÝ»áõÃÛ³Ý ³å³ÑáíáõÙÁ: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</si>
</sst>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_-* #,##0.00\ _₽_-;\-* #,##0.00\ _₽_-;_-* &quot;-&quot;??\ _₽_-;_-@_-"/>
    <numFmt numFmtId="165" formatCode="0.0"/>
    <numFmt numFmtId="166" formatCode="##,##0.0;\(##,##0.0\);\-"/>
    <numFmt numFmtId="167" formatCode="_(* #,##0.0_);_(* \(#,##0.0\);_(* &quot;-&quot;??_);_(@_)"/>
    <numFmt numFmtId="168" formatCode="_-* #,##0.00_-;\-* #,##0.00_-;_-* &quot;-&quot;??_-;_-@_-"/>
    <numFmt numFmtId="169" formatCode="_(* #,##0_);_(* \(#,##0\);_(* &quot;-&quot;??_);_(@_)"/>
    <numFmt numFmtId="171" formatCode="#,##0.0_);\(#,##0.0\)"/>
    <numFmt numFmtId="172" formatCode="_ * #,##0.00_)\ _ _ ;_ * \(#,##0.00\)\ _ _ ;_ * &quot;-&quot;??_)\ _ _ ;_ @_ "/>
    <numFmt numFmtId="173" formatCode="_-* #,##0.00_р_._-;\-* #,##0.00_р_._-;_-* &quot;-&quot;??_р_._-;_-@_-"/>
    <numFmt numFmtId="174" formatCode="_-* #,##0.00\ _֏_-;\-* #,##0.00\ _֏_-;_-* &quot;-&quot;??\ _֏_-;_-@_-"/>
  </numFmts>
  <fonts count="74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GHEA Grapalat"/>
      <family val="3"/>
    </font>
    <font>
      <sz val="8"/>
      <name val="GHEA Grapalat"/>
      <family val="3"/>
    </font>
    <font>
      <sz val="10"/>
      <name val="Arial"/>
      <family val="2"/>
    </font>
    <font>
      <sz val="10"/>
      <color theme="1"/>
      <name val="Arial Armenian"/>
      <family val="2"/>
    </font>
    <font>
      <i/>
      <sz val="10"/>
      <color theme="1"/>
      <name val="Arial Armenian"/>
      <family val="2"/>
    </font>
    <font>
      <i/>
      <sz val="10"/>
      <name val="Arial Armenian"/>
      <family val="2"/>
    </font>
    <font>
      <sz val="10"/>
      <name val="Arial Armenian"/>
      <family val="2"/>
    </font>
    <font>
      <sz val="11"/>
      <color theme="1"/>
      <name val="Calibri"/>
      <family val="2"/>
      <charset val="1"/>
      <scheme val="minor"/>
    </font>
    <font>
      <sz val="8"/>
      <name val="GHEA Grapalat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u/>
      <sz val="11"/>
      <color theme="10"/>
      <name val="Calibri"/>
      <family val="2"/>
      <charset val="1"/>
    </font>
    <font>
      <sz val="10"/>
      <color indexed="8"/>
      <name val="MS Sans Serif"/>
      <family val="2"/>
      <charset val="204"/>
    </font>
    <font>
      <b/>
      <sz val="10"/>
      <color rgb="FFC00000"/>
      <name val="Arial LatArm"/>
      <family val="2"/>
    </font>
    <font>
      <sz val="11"/>
      <color theme="1"/>
      <name val="Arial LatArm"/>
      <family val="2"/>
    </font>
    <font>
      <sz val="10"/>
      <color rgb="FF000000"/>
      <name val="Arial LatArm"/>
      <family val="2"/>
    </font>
    <font>
      <i/>
      <sz val="10"/>
      <color rgb="FF000000"/>
      <name val="Arial LatArm"/>
      <family val="2"/>
    </font>
    <font>
      <i/>
      <sz val="10"/>
      <name val="Arial LatArm"/>
      <family val="2"/>
    </font>
    <font>
      <b/>
      <sz val="10"/>
      <name val="Arial LatArm"/>
      <family val="2"/>
    </font>
    <font>
      <sz val="10"/>
      <name val="Arial LatArm"/>
      <family val="2"/>
    </font>
    <font>
      <sz val="11"/>
      <name val="Arial LatArm"/>
      <family val="2"/>
    </font>
    <font>
      <b/>
      <i/>
      <sz val="10"/>
      <name val="Arial LatArm"/>
      <family val="2"/>
    </font>
    <font>
      <i/>
      <sz val="10"/>
      <color theme="1"/>
      <name val="Arial LatArm"/>
      <family val="2"/>
    </font>
    <font>
      <i/>
      <sz val="10"/>
      <color rgb="FFFF0000"/>
      <name val="Arial LatArm"/>
      <family val="2"/>
    </font>
    <font>
      <sz val="10"/>
      <color theme="1"/>
      <name val="Arial LatArm"/>
      <family val="2"/>
    </font>
    <font>
      <i/>
      <sz val="10"/>
      <color theme="0"/>
      <name val="Arial LatArm"/>
      <family val="2"/>
    </font>
    <font>
      <sz val="10"/>
      <name val="Times Armenian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Times New Roman"/>
      <family val="1"/>
    </font>
    <font>
      <sz val="8"/>
      <name val="Arial Armenian"/>
      <family val="2"/>
      <charset val="204"/>
    </font>
    <font>
      <sz val="11"/>
      <color indexed="8"/>
      <name val="Calibri"/>
      <family val="2"/>
    </font>
    <font>
      <sz val="12"/>
      <color indexed="8"/>
      <name val="Times Armenian"/>
      <family val="2"/>
    </font>
    <font>
      <sz val="10"/>
      <name val="Arial"/>
      <family val="2"/>
      <charset val="204"/>
    </font>
    <font>
      <sz val="10"/>
      <color indexed="8"/>
      <name val="MS Sans Serif"/>
      <family val="2"/>
    </font>
    <font>
      <sz val="11"/>
      <color rgb="FF9C6500"/>
      <name val="Calibri"/>
      <family val="2"/>
      <scheme val="minor"/>
    </font>
    <font>
      <sz val="10"/>
      <color rgb="FF9C6500"/>
      <name val="Calibri"/>
      <family val="2"/>
      <scheme val="minor"/>
    </font>
    <font>
      <sz val="11"/>
      <color theme="1"/>
      <name val="Times Armenian"/>
      <family val="2"/>
    </font>
    <font>
      <sz val="12"/>
      <color theme="1"/>
      <name val="Times Armenian"/>
      <family val="2"/>
    </font>
    <font>
      <b/>
      <sz val="18"/>
      <color theme="3"/>
      <name val="Cambria"/>
      <family val="2"/>
      <scheme val="major"/>
    </font>
    <font>
      <sz val="11"/>
      <color theme="1"/>
      <name val="Sylfaen"/>
      <family val="1"/>
    </font>
    <font>
      <sz val="9"/>
      <name val="Verdana"/>
      <family val="2"/>
    </font>
    <font>
      <sz val="10"/>
      <color indexed="8"/>
      <name val="Arial"/>
      <family val="2"/>
    </font>
    <font>
      <i/>
      <sz val="11"/>
      <color theme="1"/>
      <name val="Calibri"/>
      <family val="2"/>
      <charset val="1"/>
      <scheme val="minor"/>
    </font>
    <font>
      <b/>
      <i/>
      <sz val="10"/>
      <color theme="1"/>
      <name val="Arial Armenian"/>
      <family val="2"/>
    </font>
    <font>
      <i/>
      <sz val="10"/>
      <name val="GHEA Grapalat"/>
      <family val="2"/>
    </font>
    <font>
      <sz val="10"/>
      <color theme="1"/>
      <name val="GHEA Grapalat"/>
      <family val="3"/>
    </font>
  </fonts>
  <fills count="39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04">
    <xf numFmtId="0" fontId="0" fillId="0" borderId="0"/>
    <xf numFmtId="0" fontId="14" fillId="0" borderId="0"/>
    <xf numFmtId="9" fontId="15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2" fillId="0" borderId="0" applyFill="0" applyBorder="0" applyProtection="0">
      <alignment horizontal="right" vertical="top"/>
    </xf>
    <xf numFmtId="0" fontId="23" fillId="0" borderId="0"/>
    <xf numFmtId="9" fontId="14" fillId="0" borderId="0" applyFont="0" applyFill="0" applyBorder="0" applyAlignment="0" applyProtection="0"/>
    <xf numFmtId="0" fontId="13" fillId="0" borderId="0"/>
    <xf numFmtId="0" fontId="12" fillId="0" borderId="0"/>
    <xf numFmtId="0" fontId="21" fillId="0" borderId="0"/>
    <xf numFmtId="43" fontId="12" fillId="0" borderId="0" applyFont="0" applyFill="0" applyBorder="0" applyAlignment="0" applyProtection="0"/>
    <xf numFmtId="0" fontId="16" fillId="0" borderId="0"/>
    <xf numFmtId="0" fontId="14" fillId="0" borderId="0"/>
    <xf numFmtId="43" fontId="16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24" fillId="0" borderId="0"/>
    <xf numFmtId="43" fontId="20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1" fillId="0" borderId="0"/>
    <xf numFmtId="9" fontId="25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27" fillId="0" borderId="0"/>
    <xf numFmtId="168" fontId="21" fillId="0" borderId="0" applyFont="0" applyFill="0" applyBorder="0" applyAlignment="0" applyProtection="0"/>
    <xf numFmtId="0" fontId="27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2" fillId="0" borderId="18" applyNumberFormat="0" applyFill="0" applyAlignment="0" applyProtection="0"/>
    <xf numFmtId="0" fontId="43" fillId="0" borderId="19" applyNumberFormat="0" applyFill="0" applyAlignment="0" applyProtection="0"/>
    <xf numFmtId="0" fontId="44" fillId="0" borderId="20" applyNumberFormat="0" applyFill="0" applyAlignment="0" applyProtection="0"/>
    <xf numFmtId="0" fontId="44" fillId="0" borderId="0" applyNumberFormat="0" applyFill="0" applyBorder="0" applyAlignment="0" applyProtection="0"/>
    <xf numFmtId="0" fontId="45" fillId="8" borderId="0" applyNumberFormat="0" applyBorder="0" applyAlignment="0" applyProtection="0"/>
    <xf numFmtId="0" fontId="46" fillId="9" borderId="0" applyNumberFormat="0" applyBorder="0" applyAlignment="0" applyProtection="0"/>
    <xf numFmtId="0" fontId="47" fillId="11" borderId="21" applyNumberFormat="0" applyAlignment="0" applyProtection="0"/>
    <xf numFmtId="0" fontId="48" fillId="12" borderId="22" applyNumberFormat="0" applyAlignment="0" applyProtection="0"/>
    <xf numFmtId="0" fontId="49" fillId="12" borderId="21" applyNumberFormat="0" applyAlignment="0" applyProtection="0"/>
    <xf numFmtId="0" fontId="50" fillId="0" borderId="23" applyNumberFormat="0" applyFill="0" applyAlignment="0" applyProtection="0"/>
    <xf numFmtId="0" fontId="51" fillId="13" borderId="24" applyNumberFormat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26" applyNumberFormat="0" applyFill="0" applyAlignment="0" applyProtection="0"/>
    <xf numFmtId="0" fontId="55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55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55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55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55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55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56" fillId="0" borderId="0"/>
    <xf numFmtId="0" fontId="16" fillId="0" borderId="0"/>
    <xf numFmtId="0" fontId="16" fillId="0" borderId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6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7" borderId="0" applyNumberFormat="0" applyBorder="0" applyAlignment="0" applyProtection="0"/>
    <xf numFmtId="0" fontId="55" fillId="18" borderId="0" applyNumberFormat="0" applyBorder="0" applyAlignment="0" applyProtection="0"/>
    <xf numFmtId="0" fontId="55" fillId="22" borderId="0" applyNumberFormat="0" applyBorder="0" applyAlignment="0" applyProtection="0"/>
    <xf numFmtId="0" fontId="55" fillId="26" borderId="0" applyNumberFormat="0" applyBorder="0" applyAlignment="0" applyProtection="0"/>
    <xf numFmtId="0" fontId="55" fillId="30" borderId="0" applyNumberFormat="0" applyBorder="0" applyAlignment="0" applyProtection="0"/>
    <xf numFmtId="0" fontId="55" fillId="34" borderId="0" applyNumberFormat="0" applyBorder="0" applyAlignment="0" applyProtection="0"/>
    <xf numFmtId="0" fontId="55" fillId="38" borderId="0" applyNumberFormat="0" applyBorder="0" applyAlignment="0" applyProtection="0"/>
    <xf numFmtId="0" fontId="55" fillId="15" borderId="0" applyNumberFormat="0" applyBorder="0" applyAlignment="0" applyProtection="0"/>
    <xf numFmtId="0" fontId="55" fillId="19" borderId="0" applyNumberFormat="0" applyBorder="0" applyAlignment="0" applyProtection="0"/>
    <xf numFmtId="0" fontId="55" fillId="23" borderId="0" applyNumberFormat="0" applyBorder="0" applyAlignment="0" applyProtection="0"/>
    <xf numFmtId="0" fontId="55" fillId="27" borderId="0" applyNumberFormat="0" applyBorder="0" applyAlignment="0" applyProtection="0"/>
    <xf numFmtId="0" fontId="55" fillId="31" borderId="0" applyNumberFormat="0" applyBorder="0" applyAlignment="0" applyProtection="0"/>
    <xf numFmtId="0" fontId="55" fillId="35" borderId="0" applyNumberFormat="0" applyBorder="0" applyAlignment="0" applyProtection="0"/>
    <xf numFmtId="0" fontId="46" fillId="9" borderId="0" applyNumberFormat="0" applyBorder="0" applyAlignment="0" applyProtection="0"/>
    <xf numFmtId="0" fontId="49" fillId="12" borderId="21" applyNumberFormat="0" applyAlignment="0" applyProtection="0"/>
    <xf numFmtId="0" fontId="51" fillId="13" borderId="24" applyNumberFormat="0" applyAlignment="0" applyProtection="0"/>
    <xf numFmtId="43" fontId="5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>
      <alignment horizontal="left" vertical="top" wrapText="1"/>
    </xf>
    <xf numFmtId="172" fontId="5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45" fillId="8" borderId="0" applyNumberFormat="0" applyBorder="0" applyAlignment="0" applyProtection="0"/>
    <xf numFmtId="0" fontId="42" fillId="0" borderId="18" applyNumberFormat="0" applyFill="0" applyAlignment="0" applyProtection="0"/>
    <xf numFmtId="0" fontId="43" fillId="0" borderId="19" applyNumberFormat="0" applyFill="0" applyAlignment="0" applyProtection="0"/>
    <xf numFmtId="0" fontId="44" fillId="0" borderId="20" applyNumberFormat="0" applyFill="0" applyAlignment="0" applyProtection="0"/>
    <xf numFmtId="0" fontId="44" fillId="0" borderId="0" applyNumberFormat="0" applyFill="0" applyBorder="0" applyAlignment="0" applyProtection="0"/>
    <xf numFmtId="0" fontId="47" fillId="11" borderId="21" applyNumberFormat="0" applyAlignment="0" applyProtection="0"/>
    <xf numFmtId="0" fontId="50" fillId="0" borderId="23" applyNumberFormat="0" applyFill="0" applyAlignment="0" applyProtection="0"/>
    <xf numFmtId="0" fontId="63" fillId="10" borderId="0" applyNumberFormat="0" applyBorder="0" applyAlignment="0" applyProtection="0"/>
    <xf numFmtId="0" fontId="62" fillId="10" borderId="0" applyNumberFormat="0" applyBorder="0" applyAlignment="0" applyProtection="0"/>
    <xf numFmtId="0" fontId="62" fillId="10" borderId="0" applyNumberFormat="0" applyBorder="0" applyAlignment="0" applyProtection="0"/>
    <xf numFmtId="0" fontId="63" fillId="10" borderId="0" applyNumberFormat="0" applyBorder="0" applyAlignment="0" applyProtection="0"/>
    <xf numFmtId="0" fontId="4" fillId="0" borderId="0"/>
    <xf numFmtId="0" fontId="41" fillId="0" borderId="0"/>
    <xf numFmtId="0" fontId="41" fillId="0" borderId="0"/>
    <xf numFmtId="0" fontId="58" fillId="0" borderId="0"/>
    <xf numFmtId="0" fontId="16" fillId="0" borderId="0"/>
    <xf numFmtId="0" fontId="16" fillId="0" borderId="0"/>
    <xf numFmtId="0" fontId="57" fillId="0" borderId="0">
      <alignment horizontal="left"/>
    </xf>
    <xf numFmtId="0" fontId="60" fillId="0" borderId="0"/>
    <xf numFmtId="0" fontId="41" fillId="0" borderId="0"/>
    <xf numFmtId="0" fontId="41" fillId="0" borderId="0"/>
    <xf numFmtId="0" fontId="64" fillId="0" borderId="0"/>
    <xf numFmtId="0" fontId="20" fillId="0" borderId="0"/>
    <xf numFmtId="0" fontId="4" fillId="0" borderId="0"/>
    <xf numFmtId="0" fontId="22" fillId="0" borderId="0">
      <alignment horizontal="left" vertical="top" wrapText="1"/>
    </xf>
    <xf numFmtId="0" fontId="65" fillId="0" borderId="0"/>
    <xf numFmtId="0" fontId="22" fillId="0" borderId="0">
      <alignment horizontal="left" vertical="top" wrapText="1"/>
    </xf>
    <xf numFmtId="0" fontId="16" fillId="0" borderId="0"/>
    <xf numFmtId="0" fontId="16" fillId="0" borderId="0"/>
    <xf numFmtId="0" fontId="58" fillId="14" borderId="25" applyNumberFormat="0" applyFont="0" applyAlignment="0" applyProtection="0"/>
    <xf numFmtId="0" fontId="48" fillId="12" borderId="22" applyNumberFormat="0" applyAlignment="0" applyProtection="0"/>
    <xf numFmtId="9" fontId="41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61" fillId="0" borderId="0"/>
    <xf numFmtId="0" fontId="66" fillId="0" borderId="0" applyNumberFormat="0" applyFill="0" applyBorder="0" applyAlignment="0" applyProtection="0"/>
    <xf numFmtId="0" fontId="54" fillId="0" borderId="26" applyNumberFormat="0" applyFill="0" applyAlignment="0" applyProtection="0"/>
    <xf numFmtId="0" fontId="52" fillId="0" borderId="0" applyNumberForma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41" fillId="0" borderId="0"/>
    <xf numFmtId="0" fontId="41" fillId="0" borderId="0"/>
    <xf numFmtId="9" fontId="4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4" fillId="0" borderId="0"/>
    <xf numFmtId="43" fontId="68" fillId="0" borderId="0" applyFont="0" applyFill="0" applyBorder="0" applyAlignment="0" applyProtection="0"/>
    <xf numFmtId="9" fontId="6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8" fillId="0" borderId="0" applyFont="0" applyFill="0" applyBorder="0" applyAlignment="0" applyProtection="0"/>
    <xf numFmtId="0" fontId="66" fillId="0" borderId="0" applyNumberFormat="0" applyFill="0" applyBorder="0" applyAlignment="0" applyProtection="0"/>
    <xf numFmtId="0" fontId="62" fillId="10" borderId="0" applyNumberFormat="0" applyBorder="0" applyAlignment="0" applyProtection="0"/>
    <xf numFmtId="0" fontId="55" fillId="18" borderId="0" applyNumberFormat="0" applyBorder="0" applyAlignment="0" applyProtection="0"/>
    <xf numFmtId="0" fontId="55" fillId="22" borderId="0" applyNumberFormat="0" applyBorder="0" applyAlignment="0" applyProtection="0"/>
    <xf numFmtId="0" fontId="55" fillId="26" borderId="0" applyNumberFormat="0" applyBorder="0" applyAlignment="0" applyProtection="0"/>
    <xf numFmtId="0" fontId="55" fillId="30" borderId="0" applyNumberFormat="0" applyBorder="0" applyAlignment="0" applyProtection="0"/>
    <xf numFmtId="0" fontId="55" fillId="34" borderId="0" applyNumberFormat="0" applyBorder="0" applyAlignment="0" applyProtection="0"/>
    <xf numFmtId="0" fontId="55" fillId="38" borderId="0" applyNumberFormat="0" applyBorder="0" applyAlignment="0" applyProtection="0"/>
    <xf numFmtId="0" fontId="22" fillId="0" borderId="0">
      <alignment horizontal="left" vertical="top" wrapText="1"/>
    </xf>
    <xf numFmtId="43" fontId="4" fillId="0" borderId="0" applyFont="0" applyFill="0" applyBorder="0" applyAlignment="0" applyProtection="0"/>
    <xf numFmtId="0" fontId="4" fillId="14" borderId="25" applyNumberFormat="0" applyFont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76">
    <xf numFmtId="0" fontId="0" fillId="0" borderId="0" xfId="0"/>
    <xf numFmtId="0" fontId="28" fillId="0" borderId="0" xfId="0" applyFont="1"/>
    <xf numFmtId="0" fontId="29" fillId="0" borderId="0" xfId="0" applyFont="1"/>
    <xf numFmtId="0" fontId="30" fillId="2" borderId="11" xfId="0" applyFont="1" applyFill="1" applyBorder="1" applyAlignment="1">
      <alignment vertical="top" wrapText="1"/>
    </xf>
    <xf numFmtId="0" fontId="31" fillId="0" borderId="15" xfId="0" applyFont="1" applyBorder="1" applyAlignment="1">
      <alignment vertical="top" wrapText="1"/>
    </xf>
    <xf numFmtId="0" fontId="31" fillId="0" borderId="0" xfId="0" applyFont="1" applyBorder="1" applyAlignment="1">
      <alignment vertical="top" wrapText="1"/>
    </xf>
    <xf numFmtId="0" fontId="33" fillId="0" borderId="0" xfId="0" applyFont="1"/>
    <xf numFmtId="0" fontId="34" fillId="0" borderId="0" xfId="0" applyFont="1"/>
    <xf numFmtId="0" fontId="34" fillId="0" borderId="1" xfId="0" applyFont="1" applyBorder="1"/>
    <xf numFmtId="167" fontId="34" fillId="0" borderId="0" xfId="5" applyNumberFormat="1" applyFont="1"/>
    <xf numFmtId="0" fontId="35" fillId="0" borderId="0" xfId="0" applyFont="1"/>
    <xf numFmtId="0" fontId="32" fillId="0" borderId="1" xfId="0" applyFont="1" applyBorder="1" applyAlignment="1">
      <alignment vertical="top" wrapText="1"/>
    </xf>
    <xf numFmtId="167" fontId="35" fillId="0" borderId="0" xfId="5" applyNumberFormat="1" applyFont="1"/>
    <xf numFmtId="0" fontId="34" fillId="2" borderId="12" xfId="0" applyFont="1" applyFill="1" applyBorder="1" applyAlignment="1">
      <alignment horizontal="center" vertical="top" wrapText="1"/>
    </xf>
    <xf numFmtId="0" fontId="34" fillId="2" borderId="13" xfId="0" applyFont="1" applyFill="1" applyBorder="1" applyAlignment="1">
      <alignment horizontal="center" vertical="top" wrapText="1"/>
    </xf>
    <xf numFmtId="0" fontId="34" fillId="2" borderId="2" xfId="0" applyFont="1" applyFill="1" applyBorder="1" applyAlignment="1">
      <alignment horizontal="center" vertical="top" wrapText="1"/>
    </xf>
    <xf numFmtId="167" fontId="34" fillId="2" borderId="2" xfId="5" applyNumberFormat="1" applyFont="1" applyFill="1" applyBorder="1" applyAlignment="1">
      <alignment horizontal="center" vertical="top" wrapText="1"/>
    </xf>
    <xf numFmtId="167" fontId="34" fillId="4" borderId="2" xfId="5" applyNumberFormat="1" applyFont="1" applyFill="1" applyBorder="1" applyAlignment="1">
      <alignment horizontal="center" vertical="top" wrapText="1"/>
    </xf>
    <xf numFmtId="0" fontId="34" fillId="2" borderId="10" xfId="0" applyFont="1" applyFill="1" applyBorder="1" applyAlignment="1">
      <alignment horizontal="center" vertical="top" wrapText="1"/>
    </xf>
    <xf numFmtId="0" fontId="34" fillId="2" borderId="14" xfId="0" applyFont="1" applyFill="1" applyBorder="1" applyAlignment="1">
      <alignment horizontal="center" vertical="top" wrapText="1"/>
    </xf>
    <xf numFmtId="0" fontId="34" fillId="2" borderId="4" xfId="0" applyFont="1" applyFill="1" applyBorder="1" applyAlignment="1">
      <alignment horizontal="center" vertical="top" wrapText="1"/>
    </xf>
    <xf numFmtId="167" fontId="34" fillId="2" borderId="4" xfId="5" applyNumberFormat="1" applyFont="1" applyFill="1" applyBorder="1" applyAlignment="1">
      <alignment horizontal="center" vertical="top" wrapText="1"/>
    </xf>
    <xf numFmtId="167" fontId="34" fillId="4" borderId="4" xfId="5" applyNumberFormat="1" applyFont="1" applyFill="1" applyBorder="1" applyAlignment="1">
      <alignment horizontal="center" vertical="top" wrapText="1"/>
    </xf>
    <xf numFmtId="0" fontId="32" fillId="0" borderId="8" xfId="0" applyFont="1" applyBorder="1" applyAlignment="1">
      <alignment vertical="center"/>
    </xf>
    <xf numFmtId="0" fontId="34" fillId="0" borderId="0" xfId="0" applyFont="1" applyBorder="1" applyAlignment="1"/>
    <xf numFmtId="0" fontId="34" fillId="0" borderId="9" xfId="0" applyFont="1" applyBorder="1" applyAlignment="1"/>
    <xf numFmtId="167" fontId="32" fillId="0" borderId="1" xfId="5" applyNumberFormat="1" applyFont="1" applyBorder="1" applyAlignment="1">
      <alignment horizontal="center" vertical="center" wrapText="1"/>
    </xf>
    <xf numFmtId="0" fontId="32" fillId="3" borderId="4" xfId="0" applyFont="1" applyFill="1" applyBorder="1" applyAlignment="1">
      <alignment vertical="top" wrapText="1"/>
    </xf>
    <xf numFmtId="0" fontId="34" fillId="2" borderId="2" xfId="0" applyFont="1" applyFill="1" applyBorder="1" applyAlignment="1">
      <alignment vertical="top" wrapText="1"/>
    </xf>
    <xf numFmtId="0" fontId="35" fillId="0" borderId="0" xfId="0" applyFont="1" applyFill="1"/>
    <xf numFmtId="0" fontId="32" fillId="0" borderId="4" xfId="0" applyFont="1" applyFill="1" applyBorder="1" applyAlignment="1">
      <alignment vertical="top" wrapText="1"/>
    </xf>
    <xf numFmtId="0" fontId="32" fillId="0" borderId="1" xfId="0" applyFont="1" applyBorder="1" applyAlignment="1">
      <alignment horizontal="center" vertical="center" wrapText="1"/>
    </xf>
    <xf numFmtId="0" fontId="32" fillId="3" borderId="1" xfId="0" applyFont="1" applyFill="1" applyBorder="1" applyAlignment="1">
      <alignment vertical="top" wrapText="1"/>
    </xf>
    <xf numFmtId="0" fontId="34" fillId="2" borderId="1" xfId="0" applyFont="1" applyFill="1" applyBorder="1" applyAlignment="1">
      <alignment vertical="top" wrapText="1"/>
    </xf>
    <xf numFmtId="0" fontId="34" fillId="2" borderId="4" xfId="0" applyFont="1" applyFill="1" applyBorder="1" applyAlignment="1">
      <alignment vertical="top" wrapText="1"/>
    </xf>
    <xf numFmtId="167" fontId="34" fillId="2" borderId="4" xfId="5" applyNumberFormat="1" applyFont="1" applyFill="1" applyBorder="1" applyAlignment="1">
      <alignment vertical="top" wrapText="1"/>
    </xf>
    <xf numFmtId="0" fontId="34" fillId="2" borderId="1" xfId="0" applyFont="1" applyFill="1" applyBorder="1" applyAlignment="1">
      <alignment vertical="center" wrapText="1"/>
    </xf>
    <xf numFmtId="0" fontId="32" fillId="0" borderId="1" xfId="0" applyFont="1" applyFill="1" applyBorder="1" applyAlignment="1">
      <alignment vertical="top" wrapText="1"/>
    </xf>
    <xf numFmtId="167" fontId="32" fillId="0" borderId="1" xfId="5" applyNumberFormat="1" applyFont="1" applyFill="1" applyBorder="1" applyAlignment="1">
      <alignment horizontal="right" wrapText="1"/>
    </xf>
    <xf numFmtId="0" fontId="35" fillId="6" borderId="0" xfId="0" applyFont="1" applyFill="1"/>
    <xf numFmtId="0" fontId="32" fillId="3" borderId="4" xfId="0" applyFont="1" applyFill="1" applyBorder="1" applyAlignment="1">
      <alignment vertical="center" wrapText="1"/>
    </xf>
    <xf numFmtId="0" fontId="32" fillId="3" borderId="3" xfId="0" applyFont="1" applyFill="1" applyBorder="1" applyAlignment="1">
      <alignment vertical="center" wrapText="1"/>
    </xf>
    <xf numFmtId="0" fontId="34" fillId="0" borderId="1" xfId="0" applyFont="1" applyFill="1" applyBorder="1" applyAlignment="1">
      <alignment vertical="center" wrapText="1"/>
    </xf>
    <xf numFmtId="0" fontId="32" fillId="0" borderId="1" xfId="0" applyFont="1" applyFill="1" applyBorder="1" applyAlignment="1">
      <alignment horizontal="left" vertical="center" wrapText="1"/>
    </xf>
    <xf numFmtId="0" fontId="39" fillId="2" borderId="1" xfId="0" applyFont="1" applyFill="1" applyBorder="1" applyAlignment="1">
      <alignment vertical="top" wrapText="1"/>
    </xf>
    <xf numFmtId="0" fontId="37" fillId="0" borderId="1" xfId="0" applyFont="1" applyBorder="1" applyAlignment="1">
      <alignment horizontal="left" vertical="top" wrapText="1"/>
    </xf>
    <xf numFmtId="0" fontId="37" fillId="0" borderId="1" xfId="0" applyFont="1" applyBorder="1" applyAlignment="1">
      <alignment vertical="top" wrapText="1"/>
    </xf>
    <xf numFmtId="165" fontId="32" fillId="6" borderId="1" xfId="0" applyNumberFormat="1" applyFont="1" applyFill="1" applyBorder="1" applyAlignment="1">
      <alignment horizontal="center" vertical="center" wrapText="1"/>
    </xf>
    <xf numFmtId="0" fontId="35" fillId="6" borderId="1" xfId="0" applyFont="1" applyFill="1" applyBorder="1" applyAlignment="1">
      <alignment horizontal="center" vertical="top" wrapText="1"/>
    </xf>
    <xf numFmtId="0" fontId="29" fillId="6" borderId="1" xfId="0" applyFont="1" applyFill="1" applyBorder="1" applyAlignment="1">
      <alignment horizontal="center" vertical="center"/>
    </xf>
    <xf numFmtId="0" fontId="34" fillId="0" borderId="0" xfId="0" applyFont="1" applyAlignment="1">
      <alignment horizontal="center"/>
    </xf>
    <xf numFmtId="0" fontId="32" fillId="0" borderId="1" xfId="0" applyFont="1" applyBorder="1" applyAlignment="1">
      <alignment horizontal="left" vertical="top" wrapText="1"/>
    </xf>
    <xf numFmtId="167" fontId="34" fillId="0" borderId="0" xfId="5" applyNumberFormat="1" applyFont="1" applyAlignment="1">
      <alignment vertical="center"/>
    </xf>
    <xf numFmtId="0" fontId="34" fillId="0" borderId="0" xfId="0" applyFont="1" applyAlignment="1">
      <alignment vertical="center"/>
    </xf>
    <xf numFmtId="0" fontId="33" fillId="0" borderId="0" xfId="0" applyFont="1" applyFill="1" applyBorder="1" applyAlignment="1">
      <alignment vertical="center" wrapText="1"/>
    </xf>
    <xf numFmtId="0" fontId="32" fillId="0" borderId="1" xfId="0" applyFont="1" applyBorder="1" applyAlignment="1">
      <alignment vertical="center" wrapText="1"/>
    </xf>
    <xf numFmtId="167" fontId="32" fillId="0" borderId="0" xfId="5" applyNumberFormat="1" applyFont="1" applyBorder="1" applyAlignment="1">
      <alignment vertical="center" wrapText="1"/>
    </xf>
    <xf numFmtId="0" fontId="34" fillId="2" borderId="5" xfId="0" applyFont="1" applyFill="1" applyBorder="1" applyAlignment="1">
      <alignment horizontal="left" vertical="top"/>
    </xf>
    <xf numFmtId="0" fontId="34" fillId="2" borderId="7" xfId="0" applyFont="1" applyFill="1" applyBorder="1" applyAlignment="1">
      <alignment horizontal="left" vertical="top"/>
    </xf>
    <xf numFmtId="167" fontId="32" fillId="0" borderId="1" xfId="5" applyNumberFormat="1" applyFont="1" applyBorder="1" applyAlignment="1">
      <alignment horizontal="right" wrapText="1"/>
    </xf>
    <xf numFmtId="0" fontId="34" fillId="0" borderId="0" xfId="0" applyFont="1" applyAlignment="1">
      <alignment horizontal="left" vertical="top" wrapText="1"/>
    </xf>
    <xf numFmtId="167" fontId="34" fillId="0" borderId="0" xfId="5" applyNumberFormat="1" applyFont="1" applyAlignment="1">
      <alignment horizontal="left" vertical="top" wrapText="1"/>
    </xf>
    <xf numFmtId="0" fontId="34" fillId="0" borderId="5" xfId="0" applyFont="1" applyFill="1" applyBorder="1" applyAlignment="1">
      <alignment horizontal="left" vertical="top"/>
    </xf>
    <xf numFmtId="0" fontId="34" fillId="0" borderId="7" xfId="0" applyFont="1" applyFill="1" applyBorder="1" applyAlignment="1">
      <alignment horizontal="left" vertical="top"/>
    </xf>
    <xf numFmtId="167" fontId="32" fillId="0" borderId="0" xfId="5" applyNumberFormat="1" applyFont="1" applyFill="1" applyBorder="1" applyAlignment="1">
      <alignment horizontal="right" wrapText="1"/>
    </xf>
    <xf numFmtId="0" fontId="34" fillId="6" borderId="5" xfId="0" applyFont="1" applyFill="1" applyBorder="1" applyAlignment="1">
      <alignment horizontal="left" vertical="top"/>
    </xf>
    <xf numFmtId="0" fontId="34" fillId="6" borderId="7" xfId="0" applyFont="1" applyFill="1" applyBorder="1" applyAlignment="1">
      <alignment horizontal="left" vertical="top"/>
    </xf>
    <xf numFmtId="0" fontId="34" fillId="0" borderId="0" xfId="0" applyFont="1" applyAlignment="1">
      <alignment horizontal="justify"/>
    </xf>
    <xf numFmtId="167" fontId="32" fillId="0" borderId="0" xfId="5" applyNumberFormat="1" applyFont="1" applyBorder="1" applyAlignment="1">
      <alignment horizontal="right" wrapText="1"/>
    </xf>
    <xf numFmtId="167" fontId="32" fillId="6" borderId="0" xfId="5" applyNumberFormat="1" applyFont="1" applyFill="1" applyBorder="1" applyAlignment="1">
      <alignment horizontal="center" wrapText="1"/>
    </xf>
    <xf numFmtId="167" fontId="32" fillId="0" borderId="0" xfId="5" applyNumberFormat="1" applyFont="1" applyBorder="1" applyAlignment="1">
      <alignment vertical="top" wrapText="1"/>
    </xf>
    <xf numFmtId="0" fontId="35" fillId="0" borderId="0" xfId="0" applyFont="1" applyBorder="1"/>
    <xf numFmtId="0" fontId="32" fillId="6" borderId="1" xfId="0" applyFont="1" applyFill="1" applyBorder="1" applyAlignment="1">
      <alignment vertical="top" wrapText="1"/>
    </xf>
    <xf numFmtId="167" fontId="32" fillId="6" borderId="0" xfId="5" applyNumberFormat="1" applyFont="1" applyFill="1" applyBorder="1" applyAlignment="1">
      <alignment horizontal="right" wrapText="1"/>
    </xf>
    <xf numFmtId="167" fontId="32" fillId="6" borderId="0" xfId="5" applyNumberFormat="1" applyFont="1" applyFill="1" applyBorder="1" applyAlignment="1">
      <alignment horizontal="center" vertical="center" wrapText="1"/>
    </xf>
    <xf numFmtId="167" fontId="32" fillId="0" borderId="0" xfId="5" applyNumberFormat="1" applyFont="1" applyFill="1" applyBorder="1" applyAlignment="1">
      <alignment horizontal="center" vertical="center" wrapText="1"/>
    </xf>
    <xf numFmtId="0" fontId="34" fillId="4" borderId="1" xfId="0" applyFont="1" applyFill="1" applyBorder="1" applyAlignment="1">
      <alignment vertical="center" wrapText="1"/>
    </xf>
    <xf numFmtId="167" fontId="33" fillId="6" borderId="0" xfId="5" applyNumberFormat="1" applyFont="1" applyFill="1" applyBorder="1" applyAlignment="1">
      <alignment vertical="center" wrapText="1"/>
    </xf>
    <xf numFmtId="167" fontId="33" fillId="0" borderId="0" xfId="5" applyNumberFormat="1" applyFont="1" applyAlignment="1">
      <alignment vertical="center"/>
    </xf>
    <xf numFmtId="167" fontId="36" fillId="0" borderId="0" xfId="5" applyNumberFormat="1" applyFont="1" applyBorder="1" applyAlignment="1">
      <alignment vertical="top" wrapText="1"/>
    </xf>
    <xf numFmtId="167" fontId="36" fillId="0" borderId="0" xfId="5" applyNumberFormat="1" applyFont="1" applyAlignment="1">
      <alignment vertical="top" wrapText="1"/>
    </xf>
    <xf numFmtId="0" fontId="32" fillId="6" borderId="1" xfId="0" applyFont="1" applyFill="1" applyBorder="1" applyAlignment="1">
      <alignment horizontal="left" vertical="center" wrapText="1"/>
    </xf>
    <xf numFmtId="167" fontId="34" fillId="0" borderId="0" xfId="5" applyNumberFormat="1" applyFont="1" applyFill="1" applyAlignment="1">
      <alignment horizontal="left" vertical="top" wrapText="1"/>
    </xf>
    <xf numFmtId="167" fontId="32" fillId="0" borderId="0" xfId="5" applyNumberFormat="1" applyFont="1" applyBorder="1" applyAlignment="1">
      <alignment horizontal="center" wrapText="1"/>
    </xf>
    <xf numFmtId="167" fontId="34" fillId="6" borderId="0" xfId="5" applyNumberFormat="1" applyFont="1" applyFill="1" applyBorder="1" applyAlignment="1">
      <alignment vertical="center" wrapText="1"/>
    </xf>
    <xf numFmtId="167" fontId="32" fillId="0" borderId="0" xfId="5" applyNumberFormat="1" applyFont="1" applyAlignment="1">
      <alignment vertical="top" wrapText="1"/>
    </xf>
    <xf numFmtId="0" fontId="34" fillId="0" borderId="0" xfId="0" applyFont="1" applyFill="1" applyAlignment="1">
      <alignment horizontal="left" vertical="top" wrapText="1"/>
    </xf>
    <xf numFmtId="0" fontId="34" fillId="6" borderId="0" xfId="0" applyFont="1" applyFill="1" applyBorder="1" applyAlignment="1">
      <alignment horizontal="left" vertical="top"/>
    </xf>
    <xf numFmtId="0" fontId="32" fillId="6" borderId="1" xfId="0" applyFont="1" applyFill="1" applyBorder="1" applyAlignment="1">
      <alignment vertical="center" wrapText="1"/>
    </xf>
    <xf numFmtId="0" fontId="34" fillId="6" borderId="1" xfId="0" applyFont="1" applyFill="1" applyBorder="1" applyAlignment="1">
      <alignment vertical="center" wrapText="1"/>
    </xf>
    <xf numFmtId="167" fontId="40" fillId="0" borderId="1" xfId="5" applyNumberFormat="1" applyFont="1" applyFill="1" applyBorder="1" applyAlignment="1">
      <alignment horizontal="center" wrapText="1"/>
    </xf>
    <xf numFmtId="0" fontId="32" fillId="6" borderId="2" xfId="0" applyFont="1" applyFill="1" applyBorder="1" applyAlignment="1">
      <alignment horizontal="center" vertical="center" wrapText="1"/>
    </xf>
    <xf numFmtId="0" fontId="32" fillId="6" borderId="3" xfId="0" applyFont="1" applyFill="1" applyBorder="1" applyAlignment="1">
      <alignment horizontal="center" vertical="center" wrapText="1"/>
    </xf>
    <xf numFmtId="0" fontId="32" fillId="6" borderId="1" xfId="0" applyFont="1" applyFill="1" applyBorder="1" applyAlignment="1">
      <alignment horizontal="center" vertical="center" wrapText="1"/>
    </xf>
    <xf numFmtId="0" fontId="34" fillId="6" borderId="1" xfId="0" applyFont="1" applyFill="1" applyBorder="1" applyAlignment="1">
      <alignment horizontal="center" vertical="center" wrapText="1"/>
    </xf>
    <xf numFmtId="167" fontId="40" fillId="0" borderId="1" xfId="5" applyNumberFormat="1" applyFont="1" applyFill="1" applyBorder="1" applyAlignment="1">
      <alignment horizontal="center" vertical="center" wrapText="1"/>
    </xf>
    <xf numFmtId="0" fontId="29" fillId="6" borderId="0" xfId="0" applyFont="1" applyFill="1" applyAlignment="1">
      <alignment horizontal="center" vertical="center"/>
    </xf>
    <xf numFmtId="0" fontId="29" fillId="6" borderId="1" xfId="0" applyFont="1" applyFill="1" applyBorder="1" applyAlignment="1">
      <alignment horizontal="center" vertical="center" wrapText="1"/>
    </xf>
    <xf numFmtId="0" fontId="32" fillId="6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wrapText="1"/>
    </xf>
    <xf numFmtId="0" fontId="29" fillId="6" borderId="2" xfId="0" applyFont="1" applyFill="1" applyBorder="1" applyAlignment="1">
      <alignment horizontal="center" vertical="center" wrapText="1"/>
    </xf>
    <xf numFmtId="2" fontId="19" fillId="0" borderId="1" xfId="107" applyNumberFormat="1" applyFont="1" applyBorder="1" applyAlignment="1">
      <alignment horizontal="center" vertical="center" wrapText="1"/>
    </xf>
    <xf numFmtId="0" fontId="67" fillId="0" borderId="1" xfId="240" applyFont="1" applyBorder="1" applyAlignment="1">
      <alignment horizontal="center" vertical="center" wrapText="1"/>
    </xf>
    <xf numFmtId="3" fontId="67" fillId="0" borderId="17" xfId="240" applyNumberFormat="1" applyFont="1" applyBorder="1" applyAlignment="1">
      <alignment horizontal="center" vertical="center" wrapText="1"/>
    </xf>
    <xf numFmtId="171" fontId="18" fillId="6" borderId="1" xfId="5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left" vertical="top" wrapText="1"/>
    </xf>
    <xf numFmtId="0" fontId="32" fillId="0" borderId="1" xfId="0" applyFont="1" applyBorder="1" applyAlignment="1">
      <alignment horizontal="left" vertical="top" wrapText="1"/>
    </xf>
    <xf numFmtId="0" fontId="32" fillId="0" borderId="1" xfId="0" applyFont="1" applyBorder="1" applyAlignment="1">
      <alignment vertical="top" wrapText="1"/>
    </xf>
    <xf numFmtId="0" fontId="34" fillId="2" borderId="1" xfId="0" applyFont="1" applyFill="1" applyBorder="1" applyAlignment="1">
      <alignment vertical="top" wrapText="1"/>
    </xf>
    <xf numFmtId="0" fontId="34" fillId="0" borderId="1" xfId="0" applyFont="1" applyFill="1" applyBorder="1" applyAlignment="1">
      <alignment vertical="top" wrapText="1"/>
    </xf>
    <xf numFmtId="0" fontId="32" fillId="0" borderId="1" xfId="32" applyFont="1" applyFill="1" applyBorder="1" applyAlignment="1">
      <alignment vertical="center" wrapText="1"/>
    </xf>
    <xf numFmtId="37" fontId="19" fillId="0" borderId="1" xfId="0" applyNumberFormat="1" applyFont="1" applyBorder="1" applyAlignment="1">
      <alignment vertical="center" wrapText="1"/>
    </xf>
    <xf numFmtId="37" fontId="19" fillId="0" borderId="1" xfId="5" applyNumberFormat="1" applyFont="1" applyBorder="1" applyAlignment="1">
      <alignment horizontal="right" vertical="center" wrapText="1"/>
    </xf>
    <xf numFmtId="167" fontId="19" fillId="6" borderId="1" xfId="5" applyNumberFormat="1" applyFont="1" applyFill="1" applyBorder="1" applyAlignment="1">
      <alignment horizontal="right" vertical="center" wrapText="1"/>
    </xf>
    <xf numFmtId="0" fontId="34" fillId="0" borderId="2" xfId="0" applyFont="1" applyFill="1" applyBorder="1" applyAlignment="1">
      <alignment vertical="top" wrapText="1"/>
    </xf>
    <xf numFmtId="0" fontId="32" fillId="0" borderId="1" xfId="0" applyFont="1" applyFill="1" applyBorder="1" applyAlignment="1">
      <alignment horizontal="left" vertical="top" wrapText="1"/>
    </xf>
    <xf numFmtId="0" fontId="32" fillId="0" borderId="1" xfId="0" applyFont="1" applyBorder="1" applyAlignment="1">
      <alignment horizontal="left" vertical="top" wrapText="1"/>
    </xf>
    <xf numFmtId="0" fontId="34" fillId="2" borderId="1" xfId="0" applyFont="1" applyFill="1" applyBorder="1" applyAlignment="1">
      <alignment vertical="top" wrapText="1"/>
    </xf>
    <xf numFmtId="0" fontId="32" fillId="0" borderId="1" xfId="0" applyFont="1" applyBorder="1" applyAlignment="1">
      <alignment vertical="top" wrapText="1"/>
    </xf>
    <xf numFmtId="0" fontId="32" fillId="0" borderId="1" xfId="0" applyFont="1" applyFill="1" applyBorder="1" applyAlignment="1">
      <alignment horizontal="left" vertical="top" wrapText="1"/>
    </xf>
    <xf numFmtId="0" fontId="32" fillId="0" borderId="1" xfId="0" applyFont="1" applyBorder="1" applyAlignment="1">
      <alignment horizontal="left" vertical="top" wrapText="1"/>
    </xf>
    <xf numFmtId="0" fontId="32" fillId="0" borderId="1" xfId="0" applyFont="1" applyBorder="1" applyAlignment="1">
      <alignment vertical="top" wrapText="1"/>
    </xf>
    <xf numFmtId="0" fontId="34" fillId="2" borderId="1" xfId="0" applyFont="1" applyFill="1" applyBorder="1" applyAlignment="1">
      <alignment vertical="top" wrapText="1"/>
    </xf>
    <xf numFmtId="0" fontId="34" fillId="0" borderId="1" xfId="0" applyFont="1" applyFill="1" applyBorder="1" applyAlignment="1">
      <alignment horizontal="left" vertical="top" wrapText="1"/>
    </xf>
    <xf numFmtId="0" fontId="34" fillId="0" borderId="1" xfId="0" applyFont="1" applyFill="1" applyBorder="1" applyAlignment="1">
      <alignment horizontal="left" vertical="center" wrapText="1"/>
    </xf>
    <xf numFmtId="167" fontId="34" fillId="0" borderId="1" xfId="5" applyNumberFormat="1" applyFont="1" applyFill="1" applyBorder="1" applyAlignment="1">
      <alignment horizontal="left" vertical="top" wrapText="1"/>
    </xf>
    <xf numFmtId="0" fontId="34" fillId="0" borderId="1" xfId="0" applyFont="1" applyFill="1" applyBorder="1" applyAlignment="1">
      <alignment horizontal="center" vertical="center" wrapText="1"/>
    </xf>
    <xf numFmtId="37" fontId="19" fillId="0" borderId="1" xfId="0" applyNumberFormat="1" applyFont="1" applyBorder="1" applyAlignment="1">
      <alignment horizontal="center" vertical="center" wrapText="1"/>
    </xf>
    <xf numFmtId="37" fontId="19" fillId="0" borderId="1" xfId="5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vertical="top" wrapText="1"/>
    </xf>
    <xf numFmtId="0" fontId="18" fillId="0" borderId="1" xfId="0" applyFont="1" applyBorder="1" applyAlignment="1">
      <alignment horizontal="center" vertical="center" wrapText="1"/>
    </xf>
    <xf numFmtId="0" fontId="70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top" wrapText="1"/>
    </xf>
    <xf numFmtId="0" fontId="18" fillId="0" borderId="1" xfId="0" applyFont="1" applyFill="1" applyBorder="1" applyAlignment="1">
      <alignment horizontal="left" vertical="top" wrapText="1"/>
    </xf>
    <xf numFmtId="43" fontId="71" fillId="0" borderId="1" xfId="5" applyFont="1" applyFill="1" applyBorder="1" applyAlignment="1">
      <alignment horizontal="right" wrapText="1"/>
    </xf>
    <xf numFmtId="167" fontId="34" fillId="0" borderId="4" xfId="5" applyNumberFormat="1" applyFont="1" applyFill="1" applyBorder="1" applyAlignment="1">
      <alignment horizontal="center" vertical="top" wrapText="1"/>
    </xf>
    <xf numFmtId="0" fontId="32" fillId="0" borderId="1" xfId="0" applyFont="1" applyFill="1" applyBorder="1" applyAlignment="1">
      <alignment vertical="center" wrapText="1"/>
    </xf>
    <xf numFmtId="169" fontId="19" fillId="0" borderId="1" xfId="5" applyNumberFormat="1" applyFont="1" applyBorder="1" applyAlignment="1">
      <alignment horizontal="right" vertical="top" wrapText="1"/>
    </xf>
    <xf numFmtId="167" fontId="19" fillId="0" borderId="1" xfId="5" applyNumberFormat="1" applyFont="1" applyBorder="1" applyAlignment="1">
      <alignment horizontal="right" vertical="top" wrapText="1"/>
    </xf>
    <xf numFmtId="167" fontId="19" fillId="6" borderId="1" xfId="5" applyNumberFormat="1" applyFont="1" applyFill="1" applyBorder="1" applyAlignment="1">
      <alignment horizontal="right" wrapText="1"/>
    </xf>
    <xf numFmtId="167" fontId="32" fillId="0" borderId="0" xfId="5" applyNumberFormat="1" applyFont="1" applyFill="1" applyBorder="1" applyAlignment="1">
      <alignment vertical="center" wrapText="1"/>
    </xf>
    <xf numFmtId="167" fontId="34" fillId="0" borderId="0" xfId="5" applyNumberFormat="1" applyFont="1" applyFill="1" applyAlignment="1">
      <alignment vertical="center"/>
    </xf>
    <xf numFmtId="0" fontId="32" fillId="0" borderId="4" xfId="0" applyFont="1" applyFill="1" applyBorder="1" applyAlignment="1">
      <alignment vertical="center" wrapText="1"/>
    </xf>
    <xf numFmtId="167" fontId="34" fillId="0" borderId="0" xfId="5" applyNumberFormat="1" applyFont="1" applyFill="1" applyBorder="1" applyAlignment="1">
      <alignment horizontal="left" vertical="center" wrapText="1"/>
    </xf>
    <xf numFmtId="0" fontId="32" fillId="0" borderId="5" xfId="0" applyFont="1" applyFill="1" applyBorder="1" applyAlignment="1">
      <alignment vertical="top" wrapText="1"/>
    </xf>
    <xf numFmtId="167" fontId="32" fillId="0" borderId="1" xfId="5" applyNumberFormat="1" applyFont="1" applyFill="1" applyBorder="1" applyAlignment="1">
      <alignment horizontal="left" vertical="top" wrapText="1"/>
    </xf>
    <xf numFmtId="167" fontId="32" fillId="0" borderId="1" xfId="5" applyNumberFormat="1" applyFont="1" applyFill="1" applyBorder="1" applyAlignment="1">
      <alignment horizontal="right" vertical="top" wrapText="1"/>
    </xf>
    <xf numFmtId="169" fontId="32" fillId="0" borderId="1" xfId="5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left" vertical="top" wrapText="1"/>
    </xf>
    <xf numFmtId="0" fontId="32" fillId="0" borderId="1" xfId="0" applyFont="1" applyBorder="1" applyAlignment="1">
      <alignment horizontal="left" vertical="top" wrapText="1"/>
    </xf>
    <xf numFmtId="167" fontId="32" fillId="6" borderId="1" xfId="5" applyNumberFormat="1" applyFont="1" applyFill="1" applyBorder="1" applyAlignment="1">
      <alignment horizontal="center" vertical="center" wrapText="1"/>
    </xf>
    <xf numFmtId="0" fontId="32" fillId="0" borderId="1" xfId="0" applyFont="1" applyBorder="1" applyAlignment="1">
      <alignment vertical="top" wrapText="1"/>
    </xf>
    <xf numFmtId="0" fontId="34" fillId="2" borderId="1" xfId="0" applyFont="1" applyFill="1" applyBorder="1" applyAlignment="1">
      <alignment vertical="top" wrapText="1"/>
    </xf>
    <xf numFmtId="0" fontId="32" fillId="0" borderId="1" xfId="0" applyFont="1" applyFill="1" applyBorder="1" applyAlignment="1">
      <alignment horizontal="left" vertical="top" wrapText="1"/>
    </xf>
    <xf numFmtId="0" fontId="34" fillId="0" borderId="1" xfId="0" applyFont="1" applyFill="1" applyBorder="1" applyAlignment="1">
      <alignment horizontal="left" vertical="top" wrapText="1"/>
    </xf>
    <xf numFmtId="0" fontId="34" fillId="0" borderId="1" xfId="0" applyFont="1" applyFill="1" applyBorder="1" applyAlignment="1">
      <alignment horizontal="left" vertical="center" wrapText="1"/>
    </xf>
    <xf numFmtId="0" fontId="34" fillId="7" borderId="1" xfId="0" applyFont="1" applyFill="1" applyBorder="1" applyAlignment="1">
      <alignment vertical="center" wrapText="1"/>
    </xf>
    <xf numFmtId="0" fontId="32" fillId="0" borderId="1" xfId="0" applyFont="1" applyBorder="1" applyAlignment="1">
      <alignment horizontal="left" vertical="center" wrapText="1"/>
    </xf>
    <xf numFmtId="0" fontId="32" fillId="3" borderId="4" xfId="0" applyFont="1" applyFill="1" applyBorder="1" applyAlignment="1">
      <alignment horizontal="left" vertical="center" wrapText="1"/>
    </xf>
    <xf numFmtId="0" fontId="34" fillId="7" borderId="1" xfId="0" applyFont="1" applyFill="1" applyBorder="1" applyAlignment="1">
      <alignment horizontal="left" wrapText="1"/>
    </xf>
    <xf numFmtId="0" fontId="34" fillId="7" borderId="1" xfId="0" applyFont="1" applyFill="1" applyBorder="1" applyAlignment="1">
      <alignment horizontal="left" vertical="top" wrapText="1"/>
    </xf>
    <xf numFmtId="0" fontId="34" fillId="6" borderId="1" xfId="0" applyFont="1" applyFill="1" applyBorder="1" applyAlignment="1">
      <alignment horizontal="center" vertical="top" wrapText="1"/>
    </xf>
    <xf numFmtId="0" fontId="32" fillId="6" borderId="1" xfId="3" applyFont="1" applyFill="1" applyBorder="1" applyAlignment="1">
      <alignment horizontal="center" vertical="center" wrapText="1"/>
    </xf>
    <xf numFmtId="0" fontId="72" fillId="6" borderId="1" xfId="3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vertical="center" wrapText="1"/>
    </xf>
    <xf numFmtId="0" fontId="20" fillId="0" borderId="1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3" fontId="17" fillId="6" borderId="1" xfId="0" applyNumberFormat="1" applyFont="1" applyFill="1" applyBorder="1" applyAlignment="1">
      <alignment horizontal="center" vertical="center" wrapText="1"/>
    </xf>
    <xf numFmtId="3" fontId="17" fillId="0" borderId="1" xfId="0" applyNumberFormat="1" applyFont="1" applyFill="1" applyBorder="1" applyAlignment="1">
      <alignment horizontal="center" vertical="center" wrapText="1"/>
    </xf>
    <xf numFmtId="169" fontId="32" fillId="0" borderId="1" xfId="5" applyNumberFormat="1" applyFont="1" applyFill="1" applyBorder="1" applyAlignment="1">
      <alignment horizontal="left" vertical="center" wrapText="1"/>
    </xf>
    <xf numFmtId="169" fontId="32" fillId="0" borderId="1" xfId="5" applyNumberFormat="1" applyFont="1" applyFill="1" applyBorder="1" applyAlignment="1">
      <alignment horizontal="right" vertical="top" wrapText="1"/>
    </xf>
    <xf numFmtId="0" fontId="32" fillId="0" borderId="1" xfId="0" applyFont="1" applyFill="1" applyBorder="1" applyAlignment="1">
      <alignment horizontal="left" vertical="top" wrapText="1"/>
    </xf>
    <xf numFmtId="0" fontId="32" fillId="0" borderId="1" xfId="0" applyFont="1" applyBorder="1" applyAlignment="1">
      <alignment horizontal="left" vertical="top" wrapText="1"/>
    </xf>
    <xf numFmtId="167" fontId="34" fillId="0" borderId="1" xfId="5" applyNumberFormat="1" applyFont="1" applyFill="1" applyBorder="1" applyAlignment="1">
      <alignment horizontal="right" wrapText="1"/>
    </xf>
    <xf numFmtId="0" fontId="30" fillId="2" borderId="1" xfId="0" applyFont="1" applyFill="1" applyBorder="1" applyAlignment="1">
      <alignment horizontal="left" vertical="top" wrapText="1"/>
    </xf>
    <xf numFmtId="0" fontId="32" fillId="0" borderId="1" xfId="0" applyFont="1" applyFill="1" applyBorder="1" applyAlignment="1">
      <alignment horizontal="left" vertical="top" wrapText="1"/>
    </xf>
    <xf numFmtId="0" fontId="32" fillId="0" borderId="1" xfId="0" applyFont="1" applyBorder="1" applyAlignment="1">
      <alignment horizontal="left" vertical="top" wrapText="1"/>
    </xf>
    <xf numFmtId="0" fontId="32" fillId="0" borderId="5" xfId="0" applyFont="1" applyBorder="1" applyAlignment="1">
      <alignment horizontal="left" vertical="center" wrapText="1"/>
    </xf>
    <xf numFmtId="0" fontId="32" fillId="0" borderId="7" xfId="0" applyFont="1" applyBorder="1" applyAlignment="1">
      <alignment horizontal="left" vertical="center" wrapText="1"/>
    </xf>
    <xf numFmtId="167" fontId="32" fillId="0" borderId="1" xfId="5" applyNumberFormat="1" applyFont="1" applyFill="1" applyBorder="1" applyAlignment="1">
      <alignment horizontal="center" vertical="center" wrapText="1"/>
    </xf>
    <xf numFmtId="0" fontId="34" fillId="2" borderId="5" xfId="0" applyFont="1" applyFill="1" applyBorder="1" applyAlignment="1">
      <alignment vertical="top" wrapText="1"/>
    </xf>
    <xf numFmtId="0" fontId="34" fillId="2" borderId="6" xfId="0" applyFont="1" applyFill="1" applyBorder="1" applyAlignment="1">
      <alignment vertical="top" wrapText="1"/>
    </xf>
    <xf numFmtId="0" fontId="32" fillId="0" borderId="2" xfId="0" applyFont="1" applyFill="1" applyBorder="1" applyAlignment="1">
      <alignment vertical="top" wrapText="1"/>
    </xf>
    <xf numFmtId="0" fontId="32" fillId="0" borderId="3" xfId="0" applyFont="1" applyFill="1" applyBorder="1" applyAlignment="1">
      <alignment vertical="top" wrapTex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 wrapText="1"/>
    </xf>
    <xf numFmtId="167" fontId="32" fillId="0" borderId="2" xfId="5" applyNumberFormat="1" applyFont="1" applyFill="1" applyBorder="1" applyAlignment="1">
      <alignment horizontal="center" vertical="center" wrapText="1"/>
    </xf>
    <xf numFmtId="167" fontId="32" fillId="0" borderId="3" xfId="5" applyNumberFormat="1" applyFont="1" applyFill="1" applyBorder="1" applyAlignment="1">
      <alignment horizontal="center" vertical="center" wrapText="1"/>
    </xf>
    <xf numFmtId="167" fontId="32" fillId="0" borderId="4" xfId="5" applyNumberFormat="1" applyFont="1" applyFill="1" applyBorder="1" applyAlignment="1">
      <alignment horizontal="center" vertical="center" wrapText="1"/>
    </xf>
    <xf numFmtId="174" fontId="19" fillId="0" borderId="2" xfId="0" applyNumberFormat="1" applyFont="1" applyFill="1" applyBorder="1" applyAlignment="1">
      <alignment horizontal="center" vertical="center" wrapText="1"/>
    </xf>
    <xf numFmtId="174" fontId="19" fillId="0" borderId="3" xfId="0" applyNumberFormat="1" applyFont="1" applyFill="1" applyBorder="1" applyAlignment="1">
      <alignment horizontal="center" vertical="center" wrapText="1"/>
    </xf>
    <xf numFmtId="174" fontId="19" fillId="0" borderId="4" xfId="0" applyNumberFormat="1" applyFont="1" applyFill="1" applyBorder="1" applyAlignment="1">
      <alignment horizontal="center" vertical="center" wrapText="1"/>
    </xf>
    <xf numFmtId="167" fontId="38" fillId="0" borderId="2" xfId="5" applyNumberFormat="1" applyFont="1" applyFill="1" applyBorder="1" applyAlignment="1">
      <alignment horizontal="center" vertical="center" wrapText="1"/>
    </xf>
    <xf numFmtId="167" fontId="38" fillId="0" borderId="3" xfId="5" applyNumberFormat="1" applyFont="1" applyFill="1" applyBorder="1" applyAlignment="1">
      <alignment horizontal="center" vertical="center" wrapText="1"/>
    </xf>
    <xf numFmtId="167" fontId="38" fillId="0" borderId="4" xfId="5" applyNumberFormat="1" applyFont="1" applyFill="1" applyBorder="1" applyAlignment="1">
      <alignment horizontal="center" vertical="center" wrapText="1"/>
    </xf>
    <xf numFmtId="167" fontId="32" fillId="0" borderId="2" xfId="5" applyNumberFormat="1" applyFont="1" applyBorder="1" applyAlignment="1">
      <alignment horizontal="center" vertical="center" wrapText="1"/>
    </xf>
    <xf numFmtId="167" fontId="32" fillId="0" borderId="3" xfId="5" applyNumberFormat="1" applyFont="1" applyBorder="1" applyAlignment="1">
      <alignment horizontal="center" vertical="center" wrapText="1"/>
    </xf>
    <xf numFmtId="167" fontId="32" fillId="0" borderId="4" xfId="5" applyNumberFormat="1" applyFont="1" applyBorder="1" applyAlignment="1">
      <alignment horizontal="center" vertical="center" wrapText="1"/>
    </xf>
    <xf numFmtId="165" fontId="18" fillId="0" borderId="2" xfId="0" applyNumberFormat="1" applyFont="1" applyBorder="1" applyAlignment="1">
      <alignment horizontal="center" vertical="center" wrapText="1"/>
    </xf>
    <xf numFmtId="165" fontId="18" fillId="0" borderId="3" xfId="0" applyNumberFormat="1" applyFont="1" applyBorder="1" applyAlignment="1">
      <alignment horizontal="center" vertical="center" wrapText="1"/>
    </xf>
    <xf numFmtId="165" fontId="18" fillId="0" borderId="4" xfId="0" applyNumberFormat="1" applyFont="1" applyBorder="1" applyAlignment="1">
      <alignment horizontal="center" vertical="center" wrapText="1"/>
    </xf>
    <xf numFmtId="167" fontId="19" fillId="0" borderId="2" xfId="5" applyNumberFormat="1" applyFont="1" applyFill="1" applyBorder="1" applyAlignment="1">
      <alignment horizontal="center" vertical="center" wrapText="1"/>
    </xf>
    <xf numFmtId="167" fontId="19" fillId="0" borderId="3" xfId="5" applyNumberFormat="1" applyFont="1" applyFill="1" applyBorder="1" applyAlignment="1">
      <alignment horizontal="center" vertical="center" wrapText="1"/>
    </xf>
    <xf numFmtId="167" fontId="19" fillId="0" borderId="4" xfId="5" applyNumberFormat="1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left" vertical="top" wrapText="1"/>
    </xf>
    <xf numFmtId="167" fontId="32" fillId="6" borderId="2" xfId="5" applyNumberFormat="1" applyFont="1" applyFill="1" applyBorder="1" applyAlignment="1">
      <alignment horizontal="center" vertical="center" wrapText="1"/>
    </xf>
    <xf numFmtId="167" fontId="32" fillId="6" borderId="3" xfId="5" applyNumberFormat="1" applyFont="1" applyFill="1" applyBorder="1" applyAlignment="1">
      <alignment horizontal="center" vertical="center" wrapText="1"/>
    </xf>
    <xf numFmtId="167" fontId="32" fillId="6" borderId="4" xfId="5" applyNumberFormat="1" applyFont="1" applyFill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34" fillId="5" borderId="5" xfId="0" applyFont="1" applyFill="1" applyBorder="1" applyAlignment="1">
      <alignment wrapText="1"/>
    </xf>
    <xf numFmtId="0" fontId="34" fillId="5" borderId="6" xfId="0" applyFont="1" applyFill="1" applyBorder="1" applyAlignment="1">
      <alignment wrapText="1"/>
    </xf>
    <xf numFmtId="0" fontId="34" fillId="0" borderId="2" xfId="0" applyFont="1" applyBorder="1" applyAlignment="1">
      <alignment horizontal="center" vertical="top" wrapText="1"/>
    </xf>
    <xf numFmtId="0" fontId="34" fillId="0" borderId="3" xfId="0" applyFont="1" applyBorder="1" applyAlignment="1">
      <alignment horizontal="center" vertical="top" wrapText="1"/>
    </xf>
    <xf numFmtId="0" fontId="34" fillId="0" borderId="4" xfId="0" applyFont="1" applyBorder="1" applyAlignment="1">
      <alignment horizontal="center" vertical="top" wrapText="1"/>
    </xf>
    <xf numFmtId="0" fontId="34" fillId="0" borderId="2" xfId="0" applyFont="1" applyBorder="1" applyAlignment="1">
      <alignment horizontal="center" wrapText="1"/>
    </xf>
    <xf numFmtId="0" fontId="34" fillId="0" borderId="3" xfId="0" applyFont="1" applyBorder="1" applyAlignment="1">
      <alignment horizontal="center" wrapText="1"/>
    </xf>
    <xf numFmtId="0" fontId="34" fillId="0" borderId="4" xfId="0" applyFont="1" applyBorder="1" applyAlignment="1">
      <alignment horizont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34" fillId="5" borderId="6" xfId="0" applyFont="1" applyFill="1" applyBorder="1" applyAlignment="1">
      <alignment horizontal="center" wrapText="1"/>
    </xf>
    <xf numFmtId="0" fontId="34" fillId="2" borderId="5" xfId="0" applyFont="1" applyFill="1" applyBorder="1" applyAlignment="1">
      <alignment horizontal="center" vertical="top" wrapText="1"/>
    </xf>
    <xf numFmtId="0" fontId="34" fillId="2" borderId="7" xfId="0" applyFont="1" applyFill="1" applyBorder="1" applyAlignment="1">
      <alignment horizontal="center" vertical="top" wrapText="1"/>
    </xf>
    <xf numFmtId="0" fontId="32" fillId="6" borderId="2" xfId="0" applyFont="1" applyFill="1" applyBorder="1" applyAlignment="1">
      <alignment horizontal="center" vertical="center" wrapText="1"/>
    </xf>
    <xf numFmtId="0" fontId="32" fillId="6" borderId="3" xfId="0" applyFont="1" applyFill="1" applyBorder="1" applyAlignment="1">
      <alignment horizontal="center" vertical="center" wrapText="1"/>
    </xf>
    <xf numFmtId="0" fontId="32" fillId="6" borderId="4" xfId="0" applyFont="1" applyFill="1" applyBorder="1" applyAlignment="1">
      <alignment horizontal="center" vertical="center" wrapText="1"/>
    </xf>
    <xf numFmtId="0" fontId="32" fillId="0" borderId="2" xfId="0" applyFont="1" applyBorder="1" applyAlignment="1">
      <alignment vertical="top" wrapText="1"/>
    </xf>
    <xf numFmtId="0" fontId="32" fillId="0" borderId="3" xfId="0" applyFont="1" applyBorder="1" applyAlignment="1">
      <alignment vertical="top" wrapText="1"/>
    </xf>
    <xf numFmtId="0" fontId="34" fillId="2" borderId="10" xfId="0" applyFont="1" applyFill="1" applyBorder="1" applyAlignment="1">
      <alignment vertical="top" wrapText="1"/>
    </xf>
    <xf numFmtId="0" fontId="34" fillId="2" borderId="16" xfId="0" applyFont="1" applyFill="1" applyBorder="1" applyAlignment="1">
      <alignment vertical="top" wrapText="1"/>
    </xf>
    <xf numFmtId="0" fontId="32" fillId="0" borderId="1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wrapText="1"/>
    </xf>
    <xf numFmtId="2" fontId="34" fillId="0" borderId="2" xfId="0" applyNumberFormat="1" applyFont="1" applyBorder="1" applyAlignment="1">
      <alignment horizontal="center" vertical="center" wrapText="1"/>
    </xf>
    <xf numFmtId="2" fontId="34" fillId="0" borderId="3" xfId="0" applyNumberFormat="1" applyFont="1" applyBorder="1" applyAlignment="1">
      <alignment horizontal="center" vertical="center" wrapText="1"/>
    </xf>
    <xf numFmtId="2" fontId="34" fillId="0" borderId="4" xfId="0" applyNumberFormat="1" applyFont="1" applyBorder="1" applyAlignment="1">
      <alignment horizontal="center" vertical="center" wrapText="1"/>
    </xf>
    <xf numFmtId="0" fontId="34" fillId="6" borderId="2" xfId="0" applyFont="1" applyFill="1" applyBorder="1" applyAlignment="1">
      <alignment horizontal="center" vertical="center" wrapText="1"/>
    </xf>
    <xf numFmtId="0" fontId="34" fillId="6" borderId="4" xfId="0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6" borderId="1" xfId="0" applyFont="1" applyFill="1" applyBorder="1" applyAlignment="1">
      <alignment horizontal="center"/>
    </xf>
    <xf numFmtId="0" fontId="34" fillId="6" borderId="1" xfId="0" applyFont="1" applyFill="1" applyBorder="1" applyAlignment="1">
      <alignment horizontal="center" vertical="center" wrapText="1"/>
    </xf>
    <xf numFmtId="167" fontId="34" fillId="7" borderId="1" xfId="5" applyNumberFormat="1" applyFont="1" applyFill="1" applyBorder="1" applyAlignment="1">
      <alignment horizontal="center" vertical="top" wrapText="1"/>
    </xf>
    <xf numFmtId="167" fontId="34" fillId="2" borderId="1" xfId="5" applyNumberFormat="1" applyFont="1" applyFill="1" applyBorder="1" applyAlignment="1">
      <alignment horizontal="center" vertical="top" wrapText="1"/>
    </xf>
    <xf numFmtId="0" fontId="34" fillId="0" borderId="5" xfId="0" applyFont="1" applyFill="1" applyBorder="1" applyAlignment="1">
      <alignment horizontal="left" wrapText="1"/>
    </xf>
    <xf numFmtId="0" fontId="34" fillId="0" borderId="7" xfId="0" applyFont="1" applyFill="1" applyBorder="1" applyAlignment="1">
      <alignment horizontal="left" wrapText="1"/>
    </xf>
    <xf numFmtId="167" fontId="34" fillId="2" borderId="3" xfId="5" applyNumberFormat="1" applyFont="1" applyFill="1" applyBorder="1" applyAlignment="1">
      <alignment horizontal="center" vertical="top" wrapText="1"/>
    </xf>
    <xf numFmtId="167" fontId="34" fillId="2" borderId="4" xfId="5" applyNumberFormat="1" applyFont="1" applyFill="1" applyBorder="1" applyAlignment="1">
      <alignment horizontal="center" vertical="top" wrapText="1"/>
    </xf>
    <xf numFmtId="167" fontId="34" fillId="4" borderId="3" xfId="5" applyNumberFormat="1" applyFont="1" applyFill="1" applyBorder="1" applyAlignment="1">
      <alignment horizontal="center" vertical="top" wrapText="1"/>
    </xf>
    <xf numFmtId="167" fontId="34" fillId="4" borderId="4" xfId="5" applyNumberFormat="1" applyFont="1" applyFill="1" applyBorder="1" applyAlignment="1">
      <alignment horizontal="center" vertical="top" wrapText="1"/>
    </xf>
    <xf numFmtId="0" fontId="34" fillId="7" borderId="5" xfId="0" applyFont="1" applyFill="1" applyBorder="1" applyAlignment="1">
      <alignment horizontal="center" vertical="top" wrapText="1"/>
    </xf>
    <xf numFmtId="0" fontId="34" fillId="7" borderId="7" xfId="0" applyFont="1" applyFill="1" applyBorder="1" applyAlignment="1">
      <alignment horizontal="center" vertical="top" wrapText="1"/>
    </xf>
    <xf numFmtId="0" fontId="34" fillId="0" borderId="1" xfId="0" applyFont="1" applyFill="1" applyBorder="1" applyAlignment="1">
      <alignment horizontal="center" vertical="top" wrapText="1"/>
    </xf>
    <xf numFmtId="167" fontId="34" fillId="2" borderId="2" xfId="5" applyNumberFormat="1" applyFont="1" applyFill="1" applyBorder="1" applyAlignment="1">
      <alignment horizontal="center" vertical="top" wrapText="1"/>
    </xf>
    <xf numFmtId="167" fontId="34" fillId="4" borderId="2" xfId="5" applyNumberFormat="1" applyFont="1" applyFill="1" applyBorder="1" applyAlignment="1">
      <alignment horizontal="center" vertical="top" wrapText="1"/>
    </xf>
    <xf numFmtId="167" fontId="34" fillId="4" borderId="1" xfId="5" applyNumberFormat="1" applyFont="1" applyFill="1" applyBorder="1" applyAlignment="1">
      <alignment horizontal="center" vertical="top" wrapText="1"/>
    </xf>
    <xf numFmtId="0" fontId="34" fillId="0" borderId="5" xfId="0" applyFont="1" applyFill="1" applyBorder="1" applyAlignment="1">
      <alignment horizontal="left" vertical="center" wrapText="1"/>
    </xf>
    <xf numFmtId="0" fontId="34" fillId="0" borderId="7" xfId="0" applyFont="1" applyFill="1" applyBorder="1" applyAlignment="1">
      <alignment horizontal="left" vertical="center" wrapText="1"/>
    </xf>
    <xf numFmtId="0" fontId="34" fillId="7" borderId="1" xfId="0" applyFont="1" applyFill="1" applyBorder="1" applyAlignment="1">
      <alignment horizontal="center" vertical="top" wrapText="1"/>
    </xf>
    <xf numFmtId="167" fontId="34" fillId="0" borderId="1" xfId="5" applyNumberFormat="1" applyFont="1" applyFill="1" applyBorder="1" applyAlignment="1">
      <alignment horizontal="center" vertical="top" wrapText="1"/>
    </xf>
    <xf numFmtId="167" fontId="34" fillId="0" borderId="2" xfId="5" applyNumberFormat="1" applyFont="1" applyFill="1" applyBorder="1" applyAlignment="1">
      <alignment horizontal="center" vertical="top" wrapText="1"/>
    </xf>
    <xf numFmtId="167" fontId="34" fillId="0" borderId="3" xfId="5" applyNumberFormat="1" applyFont="1" applyFill="1" applyBorder="1" applyAlignment="1">
      <alignment horizontal="center" vertical="top" wrapText="1"/>
    </xf>
    <xf numFmtId="167" fontId="34" fillId="0" borderId="4" xfId="5" applyNumberFormat="1" applyFont="1" applyFill="1" applyBorder="1" applyAlignment="1">
      <alignment horizontal="center" vertical="top" wrapText="1"/>
    </xf>
    <xf numFmtId="0" fontId="34" fillId="0" borderId="1" xfId="0" applyFont="1" applyFill="1" applyBorder="1" applyAlignment="1">
      <alignment horizontal="left" vertical="center" wrapText="1"/>
    </xf>
    <xf numFmtId="0" fontId="29" fillId="6" borderId="2" xfId="0" applyFont="1" applyFill="1" applyBorder="1" applyAlignment="1">
      <alignment horizontal="center" vertical="center" wrapText="1"/>
    </xf>
    <xf numFmtId="0" fontId="29" fillId="6" borderId="3" xfId="0" applyFont="1" applyFill="1" applyBorder="1" applyAlignment="1">
      <alignment horizontal="center" vertical="center" wrapText="1"/>
    </xf>
    <xf numFmtId="0" fontId="29" fillId="6" borderId="4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vertical="top" wrapText="1"/>
    </xf>
  </cellXfs>
  <cellStyles count="404">
    <cellStyle name="_artabyuje" xfId="142" xr:uid="{00000000-0005-0000-0000-000000000000}"/>
    <cellStyle name="_artabyuje_3.Havelvacner_N1_12 23.01.2018" xfId="143" xr:uid="{00000000-0005-0000-0000-000001000000}"/>
    <cellStyle name="20% - Accent1" xfId="124" builtinId="30" customBuiltin="1"/>
    <cellStyle name="20% - Accent1 2" xfId="144" xr:uid="{00000000-0005-0000-0000-000003000000}"/>
    <cellStyle name="20% - Accent2" xfId="127" builtinId="34" customBuiltin="1"/>
    <cellStyle name="20% - Accent2 2" xfId="145" xr:uid="{00000000-0005-0000-0000-000005000000}"/>
    <cellStyle name="20% - Accent3" xfId="130" builtinId="38" customBuiltin="1"/>
    <cellStyle name="20% - Accent3 2" xfId="146" xr:uid="{00000000-0005-0000-0000-000007000000}"/>
    <cellStyle name="20% - Accent4" xfId="133" builtinId="42" customBuiltin="1"/>
    <cellStyle name="20% - Accent4 2" xfId="147" xr:uid="{00000000-0005-0000-0000-000009000000}"/>
    <cellStyle name="20% - Accent5" xfId="136" builtinId="46" customBuiltin="1"/>
    <cellStyle name="20% - Accent5 2" xfId="148" xr:uid="{00000000-0005-0000-0000-00000B000000}"/>
    <cellStyle name="20% - Accent6" xfId="139" builtinId="50" customBuiltin="1"/>
    <cellStyle name="20% - Accent6 2" xfId="149" xr:uid="{00000000-0005-0000-0000-00000D000000}"/>
    <cellStyle name="40% - Accent1" xfId="125" builtinId="31" customBuiltin="1"/>
    <cellStyle name="40% - Accent1 2" xfId="150" xr:uid="{00000000-0005-0000-0000-00000F000000}"/>
    <cellStyle name="40% - Accent2" xfId="128" builtinId="35" customBuiltin="1"/>
    <cellStyle name="40% - Accent2 2" xfId="151" xr:uid="{00000000-0005-0000-0000-000011000000}"/>
    <cellStyle name="40% - Accent3" xfId="131" builtinId="39" customBuiltin="1"/>
    <cellStyle name="40% - Accent3 2" xfId="152" xr:uid="{00000000-0005-0000-0000-000013000000}"/>
    <cellStyle name="40% - Accent4" xfId="134" builtinId="43" customBuiltin="1"/>
    <cellStyle name="40% - Accent4 2" xfId="153" xr:uid="{00000000-0005-0000-0000-000015000000}"/>
    <cellStyle name="40% - Accent5" xfId="137" builtinId="47" customBuiltin="1"/>
    <cellStyle name="40% - Accent5 2" xfId="154" xr:uid="{00000000-0005-0000-0000-000017000000}"/>
    <cellStyle name="40% - Accent6" xfId="140" builtinId="51" customBuiltin="1"/>
    <cellStyle name="40% - Accent6 2" xfId="155" xr:uid="{00000000-0005-0000-0000-000019000000}"/>
    <cellStyle name="60% - Accent1 2" xfId="156" xr:uid="{00000000-0005-0000-0000-00001A000000}"/>
    <cellStyle name="60% - Accent1 3" xfId="249" xr:uid="{00000000-0005-0000-0000-00001B000000}"/>
    <cellStyle name="60% - Accent2 2" xfId="157" xr:uid="{00000000-0005-0000-0000-00001C000000}"/>
    <cellStyle name="60% - Accent2 3" xfId="250" xr:uid="{00000000-0005-0000-0000-00001D000000}"/>
    <cellStyle name="60% - Accent3 2" xfId="158" xr:uid="{00000000-0005-0000-0000-00001E000000}"/>
    <cellStyle name="60% - Accent3 3" xfId="251" xr:uid="{00000000-0005-0000-0000-00001F000000}"/>
    <cellStyle name="60% - Accent4 2" xfId="159" xr:uid="{00000000-0005-0000-0000-000020000000}"/>
    <cellStyle name="60% - Accent4 3" xfId="252" xr:uid="{00000000-0005-0000-0000-000021000000}"/>
    <cellStyle name="60% - Accent5 2" xfId="160" xr:uid="{00000000-0005-0000-0000-000022000000}"/>
    <cellStyle name="60% - Accent5 3" xfId="253" xr:uid="{00000000-0005-0000-0000-000023000000}"/>
    <cellStyle name="60% - Accent6 2" xfId="161" xr:uid="{00000000-0005-0000-0000-000024000000}"/>
    <cellStyle name="60% - Accent6 3" xfId="254" xr:uid="{00000000-0005-0000-0000-000025000000}"/>
    <cellStyle name="Accent1" xfId="123" builtinId="29" customBuiltin="1"/>
    <cellStyle name="Accent1 2" xfId="162" xr:uid="{00000000-0005-0000-0000-000027000000}"/>
    <cellStyle name="Accent2" xfId="126" builtinId="33" customBuiltin="1"/>
    <cellStyle name="Accent2 2" xfId="163" xr:uid="{00000000-0005-0000-0000-000029000000}"/>
    <cellStyle name="Accent3" xfId="129" builtinId="37" customBuiltin="1"/>
    <cellStyle name="Accent3 2" xfId="164" xr:uid="{00000000-0005-0000-0000-00002B000000}"/>
    <cellStyle name="Accent4" xfId="132" builtinId="41" customBuiltin="1"/>
    <cellStyle name="Accent4 2" xfId="165" xr:uid="{00000000-0005-0000-0000-00002D000000}"/>
    <cellStyle name="Accent5" xfId="135" builtinId="45" customBuiltin="1"/>
    <cellStyle name="Accent5 2" xfId="166" xr:uid="{00000000-0005-0000-0000-00002F000000}"/>
    <cellStyle name="Accent6" xfId="138" builtinId="49" customBuiltin="1"/>
    <cellStyle name="Accent6 2" xfId="167" xr:uid="{00000000-0005-0000-0000-000031000000}"/>
    <cellStyle name="Bad" xfId="114" builtinId="27" customBuiltin="1"/>
    <cellStyle name="Bad 2" xfId="168" xr:uid="{00000000-0005-0000-0000-000033000000}"/>
    <cellStyle name="Calculation" xfId="117" builtinId="22" customBuiltin="1"/>
    <cellStyle name="Calculation 2" xfId="169" xr:uid="{00000000-0005-0000-0000-000035000000}"/>
    <cellStyle name="Check Cell" xfId="119" builtinId="23" customBuiltin="1"/>
    <cellStyle name="Check Cell 2" xfId="170" xr:uid="{00000000-0005-0000-0000-000037000000}"/>
    <cellStyle name="Comma" xfId="5" builtinId="3"/>
    <cellStyle name="Comma 10" xfId="245" xr:uid="{00000000-0005-0000-0000-000039000000}"/>
    <cellStyle name="Comma 11" xfId="256" xr:uid="{00000000-0005-0000-0000-00003A000000}"/>
    <cellStyle name="Comma 12" xfId="171" xr:uid="{00000000-0005-0000-0000-00003B000000}"/>
    <cellStyle name="Comma 2" xfId="4" xr:uid="{00000000-0005-0000-0000-00003C000000}"/>
    <cellStyle name="Comma 2 2" xfId="15" xr:uid="{00000000-0005-0000-0000-00003D000000}"/>
    <cellStyle name="Comma 2 2 2" xfId="54" xr:uid="{00000000-0005-0000-0000-00003E000000}"/>
    <cellStyle name="Comma 2 2 2 2" xfId="229" xr:uid="{00000000-0005-0000-0000-00003F000000}"/>
    <cellStyle name="Comma 2 2 2 3" xfId="174" xr:uid="{00000000-0005-0000-0000-000040000000}"/>
    <cellStyle name="Comma 2 2 3" xfId="246" xr:uid="{00000000-0005-0000-0000-000041000000}"/>
    <cellStyle name="Comma 2 2 4" xfId="173" xr:uid="{00000000-0005-0000-0000-000042000000}"/>
    <cellStyle name="Comma 2 3" xfId="12" xr:uid="{00000000-0005-0000-0000-000043000000}"/>
    <cellStyle name="Comma 2 3 2" xfId="31" xr:uid="{00000000-0005-0000-0000-000044000000}"/>
    <cellStyle name="Comma 2 3 2 2" xfId="48" xr:uid="{00000000-0005-0000-0000-000045000000}"/>
    <cellStyle name="Comma 2 3 2 2 2" xfId="67" xr:uid="{00000000-0005-0000-0000-000046000000}"/>
    <cellStyle name="Comma 2 3 2 2 2 2" xfId="99" xr:uid="{00000000-0005-0000-0000-000047000000}"/>
    <cellStyle name="Comma 2 3 2 2 2 2 2" xfId="320" xr:uid="{00000000-0005-0000-0000-000048000000}"/>
    <cellStyle name="Comma 2 3 2 2 2 2 3" xfId="394" xr:uid="{00000000-0005-0000-0000-000049000000}"/>
    <cellStyle name="Comma 2 3 2 2 2 3" xfId="288" xr:uid="{00000000-0005-0000-0000-00004A000000}"/>
    <cellStyle name="Comma 2 3 2 2 2 4" xfId="362" xr:uid="{00000000-0005-0000-0000-00004B000000}"/>
    <cellStyle name="Comma 2 3 2 2 3" xfId="88" xr:uid="{00000000-0005-0000-0000-00004C000000}"/>
    <cellStyle name="Comma 2 3 2 2 3 2" xfId="309" xr:uid="{00000000-0005-0000-0000-00004D000000}"/>
    <cellStyle name="Comma 2 3 2 2 3 3" xfId="383" xr:uid="{00000000-0005-0000-0000-00004E000000}"/>
    <cellStyle name="Comma 2 3 2 2 4" xfId="277" xr:uid="{00000000-0005-0000-0000-00004F000000}"/>
    <cellStyle name="Comma 2 3 2 2 5" xfId="351" xr:uid="{00000000-0005-0000-0000-000050000000}"/>
    <cellStyle name="Comma 2 3 2 3" xfId="61" xr:uid="{00000000-0005-0000-0000-000051000000}"/>
    <cellStyle name="Comma 2 3 2 3 2" xfId="94" xr:uid="{00000000-0005-0000-0000-000052000000}"/>
    <cellStyle name="Comma 2 3 2 3 2 2" xfId="315" xr:uid="{00000000-0005-0000-0000-000053000000}"/>
    <cellStyle name="Comma 2 3 2 3 2 3" xfId="389" xr:uid="{00000000-0005-0000-0000-000054000000}"/>
    <cellStyle name="Comma 2 3 2 3 3" xfId="283" xr:uid="{00000000-0005-0000-0000-000055000000}"/>
    <cellStyle name="Comma 2 3 2 3 4" xfId="357" xr:uid="{00000000-0005-0000-0000-000056000000}"/>
    <cellStyle name="Comma 2 3 2 4" xfId="77" xr:uid="{00000000-0005-0000-0000-000057000000}"/>
    <cellStyle name="Comma 2 3 2 4 2" xfId="298" xr:uid="{00000000-0005-0000-0000-000058000000}"/>
    <cellStyle name="Comma 2 3 2 4 3" xfId="372" xr:uid="{00000000-0005-0000-0000-000059000000}"/>
    <cellStyle name="Comma 2 3 2 5" xfId="228" xr:uid="{00000000-0005-0000-0000-00005A000000}"/>
    <cellStyle name="Comma 2 3 2 6" xfId="266" xr:uid="{00000000-0005-0000-0000-00005B000000}"/>
    <cellStyle name="Comma 2 3 2 7" xfId="340" xr:uid="{00000000-0005-0000-0000-00005C000000}"/>
    <cellStyle name="Comma 2 3 3" xfId="42" xr:uid="{00000000-0005-0000-0000-00005D000000}"/>
    <cellStyle name="Comma 2 3 3 2" xfId="64" xr:uid="{00000000-0005-0000-0000-00005E000000}"/>
    <cellStyle name="Comma 2 3 3 2 2" xfId="96" xr:uid="{00000000-0005-0000-0000-00005F000000}"/>
    <cellStyle name="Comma 2 3 3 2 2 2" xfId="317" xr:uid="{00000000-0005-0000-0000-000060000000}"/>
    <cellStyle name="Comma 2 3 3 2 2 3" xfId="391" xr:uid="{00000000-0005-0000-0000-000061000000}"/>
    <cellStyle name="Comma 2 3 3 2 3" xfId="285" xr:uid="{00000000-0005-0000-0000-000062000000}"/>
    <cellStyle name="Comma 2 3 3 2 4" xfId="359" xr:uid="{00000000-0005-0000-0000-000063000000}"/>
    <cellStyle name="Comma 2 3 3 3" xfId="82" xr:uid="{00000000-0005-0000-0000-000064000000}"/>
    <cellStyle name="Comma 2 3 3 3 2" xfId="303" xr:uid="{00000000-0005-0000-0000-000065000000}"/>
    <cellStyle name="Comma 2 3 3 3 3" xfId="377" xr:uid="{00000000-0005-0000-0000-000066000000}"/>
    <cellStyle name="Comma 2 3 3 4" xfId="271" xr:uid="{00000000-0005-0000-0000-000067000000}"/>
    <cellStyle name="Comma 2 3 3 5" xfId="345" xr:uid="{00000000-0005-0000-0000-000068000000}"/>
    <cellStyle name="Comma 2 3 4" xfId="53" xr:uid="{00000000-0005-0000-0000-000069000000}"/>
    <cellStyle name="Comma 2 3 4 2" xfId="91" xr:uid="{00000000-0005-0000-0000-00006A000000}"/>
    <cellStyle name="Comma 2 3 4 2 2" xfId="312" xr:uid="{00000000-0005-0000-0000-00006B000000}"/>
    <cellStyle name="Comma 2 3 4 2 3" xfId="386" xr:uid="{00000000-0005-0000-0000-00006C000000}"/>
    <cellStyle name="Comma 2 3 4 3" xfId="280" xr:uid="{00000000-0005-0000-0000-00006D000000}"/>
    <cellStyle name="Comma 2 3 4 4" xfId="354" xr:uid="{00000000-0005-0000-0000-00006E000000}"/>
    <cellStyle name="Comma 2 3 5" xfId="71" xr:uid="{00000000-0005-0000-0000-00006F000000}"/>
    <cellStyle name="Comma 2 3 5 2" xfId="292" xr:uid="{00000000-0005-0000-0000-000070000000}"/>
    <cellStyle name="Comma 2 3 5 3" xfId="366" xr:uid="{00000000-0005-0000-0000-000071000000}"/>
    <cellStyle name="Comma 2 3 6" xfId="103" xr:uid="{00000000-0005-0000-0000-000072000000}"/>
    <cellStyle name="Comma 2 3 6 2" xfId="324" xr:uid="{00000000-0005-0000-0000-000073000000}"/>
    <cellStyle name="Comma 2 3 6 3" xfId="398" xr:uid="{00000000-0005-0000-0000-000074000000}"/>
    <cellStyle name="Comma 2 3 7" xfId="175" xr:uid="{00000000-0005-0000-0000-000075000000}"/>
    <cellStyle name="Comma 2 3 8" xfId="260" xr:uid="{00000000-0005-0000-0000-000076000000}"/>
    <cellStyle name="Comma 2 3 9" xfId="334" xr:uid="{00000000-0005-0000-0000-000077000000}"/>
    <cellStyle name="Comma 2 4" xfId="18" xr:uid="{00000000-0005-0000-0000-000078000000}"/>
    <cellStyle name="Comma 2 4 2" xfId="33" xr:uid="{00000000-0005-0000-0000-000079000000}"/>
    <cellStyle name="Comma 2 4 2 2" xfId="50" xr:uid="{00000000-0005-0000-0000-00007A000000}"/>
    <cellStyle name="Comma 2 4 2 2 2" xfId="68" xr:uid="{00000000-0005-0000-0000-00007B000000}"/>
    <cellStyle name="Comma 2 4 2 2 2 2" xfId="100" xr:uid="{00000000-0005-0000-0000-00007C000000}"/>
    <cellStyle name="Comma 2 4 2 2 2 2 2" xfId="321" xr:uid="{00000000-0005-0000-0000-00007D000000}"/>
    <cellStyle name="Comma 2 4 2 2 2 2 3" xfId="395" xr:uid="{00000000-0005-0000-0000-00007E000000}"/>
    <cellStyle name="Comma 2 4 2 2 2 3" xfId="289" xr:uid="{00000000-0005-0000-0000-00007F000000}"/>
    <cellStyle name="Comma 2 4 2 2 2 4" xfId="363" xr:uid="{00000000-0005-0000-0000-000080000000}"/>
    <cellStyle name="Comma 2 4 2 2 3" xfId="90" xr:uid="{00000000-0005-0000-0000-000081000000}"/>
    <cellStyle name="Comma 2 4 2 2 3 2" xfId="311" xr:uid="{00000000-0005-0000-0000-000082000000}"/>
    <cellStyle name="Comma 2 4 2 2 3 3" xfId="385" xr:uid="{00000000-0005-0000-0000-000083000000}"/>
    <cellStyle name="Comma 2 4 2 2 4" xfId="279" xr:uid="{00000000-0005-0000-0000-000084000000}"/>
    <cellStyle name="Comma 2 4 2 2 5" xfId="353" xr:uid="{00000000-0005-0000-0000-000085000000}"/>
    <cellStyle name="Comma 2 4 2 3" xfId="62" xr:uid="{00000000-0005-0000-0000-000086000000}"/>
    <cellStyle name="Comma 2 4 2 3 2" xfId="95" xr:uid="{00000000-0005-0000-0000-000087000000}"/>
    <cellStyle name="Comma 2 4 2 3 2 2" xfId="316" xr:uid="{00000000-0005-0000-0000-000088000000}"/>
    <cellStyle name="Comma 2 4 2 3 2 3" xfId="390" xr:uid="{00000000-0005-0000-0000-000089000000}"/>
    <cellStyle name="Comma 2 4 2 3 3" xfId="284" xr:uid="{00000000-0005-0000-0000-00008A000000}"/>
    <cellStyle name="Comma 2 4 2 3 4" xfId="358" xr:uid="{00000000-0005-0000-0000-00008B000000}"/>
    <cellStyle name="Comma 2 4 2 4" xfId="79" xr:uid="{00000000-0005-0000-0000-00008C000000}"/>
    <cellStyle name="Comma 2 4 2 4 2" xfId="300" xr:uid="{00000000-0005-0000-0000-00008D000000}"/>
    <cellStyle name="Comma 2 4 2 4 3" xfId="374" xr:uid="{00000000-0005-0000-0000-00008E000000}"/>
    <cellStyle name="Comma 2 4 2 5" xfId="268" xr:uid="{00000000-0005-0000-0000-00008F000000}"/>
    <cellStyle name="Comma 2 4 2 6" xfId="342" xr:uid="{00000000-0005-0000-0000-000090000000}"/>
    <cellStyle name="Comma 2 4 3" xfId="44" xr:uid="{00000000-0005-0000-0000-000091000000}"/>
    <cellStyle name="Comma 2 4 3 2" xfId="65" xr:uid="{00000000-0005-0000-0000-000092000000}"/>
    <cellStyle name="Comma 2 4 3 2 2" xfId="97" xr:uid="{00000000-0005-0000-0000-000093000000}"/>
    <cellStyle name="Comma 2 4 3 2 2 2" xfId="318" xr:uid="{00000000-0005-0000-0000-000094000000}"/>
    <cellStyle name="Comma 2 4 3 2 2 3" xfId="392" xr:uid="{00000000-0005-0000-0000-000095000000}"/>
    <cellStyle name="Comma 2 4 3 2 3" xfId="286" xr:uid="{00000000-0005-0000-0000-000096000000}"/>
    <cellStyle name="Comma 2 4 3 2 4" xfId="360" xr:uid="{00000000-0005-0000-0000-000097000000}"/>
    <cellStyle name="Comma 2 4 3 3" xfId="84" xr:uid="{00000000-0005-0000-0000-000098000000}"/>
    <cellStyle name="Comma 2 4 3 3 2" xfId="305" xr:uid="{00000000-0005-0000-0000-000099000000}"/>
    <cellStyle name="Comma 2 4 3 3 3" xfId="379" xr:uid="{00000000-0005-0000-0000-00009A000000}"/>
    <cellStyle name="Comma 2 4 3 4" xfId="273" xr:uid="{00000000-0005-0000-0000-00009B000000}"/>
    <cellStyle name="Comma 2 4 3 5" xfId="347" xr:uid="{00000000-0005-0000-0000-00009C000000}"/>
    <cellStyle name="Comma 2 4 4" xfId="56" xr:uid="{00000000-0005-0000-0000-00009D000000}"/>
    <cellStyle name="Comma 2 4 4 2" xfId="92" xr:uid="{00000000-0005-0000-0000-00009E000000}"/>
    <cellStyle name="Comma 2 4 4 2 2" xfId="313" xr:uid="{00000000-0005-0000-0000-00009F000000}"/>
    <cellStyle name="Comma 2 4 4 2 3" xfId="387" xr:uid="{00000000-0005-0000-0000-0000A0000000}"/>
    <cellStyle name="Comma 2 4 4 3" xfId="281" xr:uid="{00000000-0005-0000-0000-0000A1000000}"/>
    <cellStyle name="Comma 2 4 4 4" xfId="355" xr:uid="{00000000-0005-0000-0000-0000A2000000}"/>
    <cellStyle name="Comma 2 4 5" xfId="73" xr:uid="{00000000-0005-0000-0000-0000A3000000}"/>
    <cellStyle name="Comma 2 4 5 2" xfId="294" xr:uid="{00000000-0005-0000-0000-0000A4000000}"/>
    <cellStyle name="Comma 2 4 5 3" xfId="368" xr:uid="{00000000-0005-0000-0000-0000A5000000}"/>
    <cellStyle name="Comma 2 4 6" xfId="243" xr:uid="{00000000-0005-0000-0000-0000A6000000}"/>
    <cellStyle name="Comma 2 4 7" xfId="262" xr:uid="{00000000-0005-0000-0000-0000A7000000}"/>
    <cellStyle name="Comma 2 4 8" xfId="336" xr:uid="{00000000-0005-0000-0000-0000A8000000}"/>
    <cellStyle name="Comma 2 5" xfId="20" xr:uid="{00000000-0005-0000-0000-0000A9000000}"/>
    <cellStyle name="Comma 2 5 2" xfId="57" xr:uid="{00000000-0005-0000-0000-0000AA000000}"/>
    <cellStyle name="Comma 2 6" xfId="24" xr:uid="{00000000-0005-0000-0000-0000AB000000}"/>
    <cellStyle name="Comma 2 6 2" xfId="46" xr:uid="{00000000-0005-0000-0000-0000AC000000}"/>
    <cellStyle name="Comma 2 6 2 2" xfId="66" xr:uid="{00000000-0005-0000-0000-0000AD000000}"/>
    <cellStyle name="Comma 2 6 2 2 2" xfId="98" xr:uid="{00000000-0005-0000-0000-0000AE000000}"/>
    <cellStyle name="Comma 2 6 2 2 2 2" xfId="319" xr:uid="{00000000-0005-0000-0000-0000AF000000}"/>
    <cellStyle name="Comma 2 6 2 2 2 3" xfId="393" xr:uid="{00000000-0005-0000-0000-0000B0000000}"/>
    <cellStyle name="Comma 2 6 2 2 3" xfId="287" xr:uid="{00000000-0005-0000-0000-0000B1000000}"/>
    <cellStyle name="Comma 2 6 2 2 4" xfId="361" xr:uid="{00000000-0005-0000-0000-0000B2000000}"/>
    <cellStyle name="Comma 2 6 2 3" xfId="86" xr:uid="{00000000-0005-0000-0000-0000B3000000}"/>
    <cellStyle name="Comma 2 6 2 3 2" xfId="307" xr:uid="{00000000-0005-0000-0000-0000B4000000}"/>
    <cellStyle name="Comma 2 6 2 3 3" xfId="381" xr:uid="{00000000-0005-0000-0000-0000B5000000}"/>
    <cellStyle name="Comma 2 6 2 4" xfId="275" xr:uid="{00000000-0005-0000-0000-0000B6000000}"/>
    <cellStyle name="Comma 2 6 2 5" xfId="349" xr:uid="{00000000-0005-0000-0000-0000B7000000}"/>
    <cellStyle name="Comma 2 6 3" xfId="59" xr:uid="{00000000-0005-0000-0000-0000B8000000}"/>
    <cellStyle name="Comma 2 6 3 2" xfId="93" xr:uid="{00000000-0005-0000-0000-0000B9000000}"/>
    <cellStyle name="Comma 2 6 3 2 2" xfId="314" xr:uid="{00000000-0005-0000-0000-0000BA000000}"/>
    <cellStyle name="Comma 2 6 3 2 3" xfId="388" xr:uid="{00000000-0005-0000-0000-0000BB000000}"/>
    <cellStyle name="Comma 2 6 3 3" xfId="282" xr:uid="{00000000-0005-0000-0000-0000BC000000}"/>
    <cellStyle name="Comma 2 6 3 4" xfId="356" xr:uid="{00000000-0005-0000-0000-0000BD000000}"/>
    <cellStyle name="Comma 2 6 4" xfId="75" xr:uid="{00000000-0005-0000-0000-0000BE000000}"/>
    <cellStyle name="Comma 2 6 4 2" xfId="296" xr:uid="{00000000-0005-0000-0000-0000BF000000}"/>
    <cellStyle name="Comma 2 6 4 3" xfId="370" xr:uid="{00000000-0005-0000-0000-0000C0000000}"/>
    <cellStyle name="Comma 2 6 5" xfId="264" xr:uid="{00000000-0005-0000-0000-0000C1000000}"/>
    <cellStyle name="Comma 2 6 6" xfId="338" xr:uid="{00000000-0005-0000-0000-0000C2000000}"/>
    <cellStyle name="Comma 2 7" xfId="51" xr:uid="{00000000-0005-0000-0000-0000C3000000}"/>
    <cellStyle name="Comma 2 8" xfId="172" xr:uid="{00000000-0005-0000-0000-0000C4000000}"/>
    <cellStyle name="Comma 3" xfId="16" xr:uid="{00000000-0005-0000-0000-0000C5000000}"/>
    <cellStyle name="Comma 3 2" xfId="55" xr:uid="{00000000-0005-0000-0000-0000C6000000}"/>
    <cellStyle name="Comma 3 2 2" xfId="178" xr:uid="{00000000-0005-0000-0000-0000C7000000}"/>
    <cellStyle name="Comma 3 2 2 2" xfId="231" xr:uid="{00000000-0005-0000-0000-0000C8000000}"/>
    <cellStyle name="Comma 3 2 3" xfId="177" xr:uid="{00000000-0005-0000-0000-0000C9000000}"/>
    <cellStyle name="Comma 3 3" xfId="230" xr:uid="{00000000-0005-0000-0000-0000CA000000}"/>
    <cellStyle name="Comma 3 4" xfId="176" xr:uid="{00000000-0005-0000-0000-0000CB000000}"/>
    <cellStyle name="Comma 4" xfId="26" xr:uid="{00000000-0005-0000-0000-0000CC000000}"/>
    <cellStyle name="Comma 4 2" xfId="35" xr:uid="{00000000-0005-0000-0000-0000CD000000}"/>
    <cellStyle name="Comma 4 2 2" xfId="63" xr:uid="{00000000-0005-0000-0000-0000CE000000}"/>
    <cellStyle name="Comma 4 2 2 2" xfId="233" xr:uid="{00000000-0005-0000-0000-0000CF000000}"/>
    <cellStyle name="Comma 4 2 3" xfId="180" xr:uid="{00000000-0005-0000-0000-0000D0000000}"/>
    <cellStyle name="Comma 4 3" xfId="60" xr:uid="{00000000-0005-0000-0000-0000D1000000}"/>
    <cellStyle name="Comma 4 3 2" xfId="232" xr:uid="{00000000-0005-0000-0000-0000D2000000}"/>
    <cellStyle name="Comma 4 3 3" xfId="181" xr:uid="{00000000-0005-0000-0000-0000D3000000}"/>
    <cellStyle name="Comma 4 4" xfId="179" xr:uid="{00000000-0005-0000-0000-0000D4000000}"/>
    <cellStyle name="Comma 5" xfId="38" xr:uid="{00000000-0005-0000-0000-0000D5000000}"/>
    <cellStyle name="Comma 5 2" xfId="183" xr:uid="{00000000-0005-0000-0000-0000D6000000}"/>
    <cellStyle name="Comma 5 2 2" xfId="234" xr:uid="{00000000-0005-0000-0000-0000D7000000}"/>
    <cellStyle name="Comma 5 3" xfId="182" xr:uid="{00000000-0005-0000-0000-0000D8000000}"/>
    <cellStyle name="Comma 6" xfId="106" xr:uid="{00000000-0005-0000-0000-0000D9000000}"/>
    <cellStyle name="Comma 6 2" xfId="185" xr:uid="{00000000-0005-0000-0000-0000DA000000}"/>
    <cellStyle name="Comma 6 3" xfId="239" xr:uid="{00000000-0005-0000-0000-0000DB000000}"/>
    <cellStyle name="Comma 6 4" xfId="184" xr:uid="{00000000-0005-0000-0000-0000DC000000}"/>
    <cellStyle name="Comma 6 5" xfId="327" xr:uid="{00000000-0005-0000-0000-0000DD000000}"/>
    <cellStyle name="Comma 6 6" xfId="401" xr:uid="{00000000-0005-0000-0000-0000DE000000}"/>
    <cellStyle name="Comma 7" xfId="108" xr:uid="{00000000-0005-0000-0000-0000DF000000}"/>
    <cellStyle name="Comma 7 2" xfId="186" xr:uid="{00000000-0005-0000-0000-0000E0000000}"/>
    <cellStyle name="Comma 7 3" xfId="329" xr:uid="{00000000-0005-0000-0000-0000E1000000}"/>
    <cellStyle name="Comma 7 4" xfId="403" xr:uid="{00000000-0005-0000-0000-0000E2000000}"/>
    <cellStyle name="Comma 8" xfId="187" xr:uid="{00000000-0005-0000-0000-0000E3000000}"/>
    <cellStyle name="Comma 8 2" xfId="188" xr:uid="{00000000-0005-0000-0000-0000E4000000}"/>
    <cellStyle name="Comma 9" xfId="241" xr:uid="{00000000-0005-0000-0000-0000E5000000}"/>
    <cellStyle name="Explanatory Text" xfId="121" builtinId="53" customBuiltin="1"/>
    <cellStyle name="Explanatory Text 2" xfId="189" xr:uid="{00000000-0005-0000-0000-0000E7000000}"/>
    <cellStyle name="Good" xfId="113" builtinId="26" customBuiltin="1"/>
    <cellStyle name="Good 2" xfId="190" xr:uid="{00000000-0005-0000-0000-0000E9000000}"/>
    <cellStyle name="Heading 1" xfId="109" builtinId="16" customBuiltin="1"/>
    <cellStyle name="Heading 1 2" xfId="191" xr:uid="{00000000-0005-0000-0000-0000EB000000}"/>
    <cellStyle name="Heading 2" xfId="110" builtinId="17" customBuiltin="1"/>
    <cellStyle name="Heading 2 2" xfId="192" xr:uid="{00000000-0005-0000-0000-0000ED000000}"/>
    <cellStyle name="Heading 3" xfId="111" builtinId="18" customBuiltin="1"/>
    <cellStyle name="Heading 3 2" xfId="193" xr:uid="{00000000-0005-0000-0000-0000EF000000}"/>
    <cellStyle name="Heading 4" xfId="112" builtinId="19" customBuiltin="1"/>
    <cellStyle name="Heading 4 2" xfId="194" xr:uid="{00000000-0005-0000-0000-0000F1000000}"/>
    <cellStyle name="Hyperlink 2" xfId="27" xr:uid="{00000000-0005-0000-0000-0000F2000000}"/>
    <cellStyle name="Input" xfId="115" builtinId="20" customBuiltin="1"/>
    <cellStyle name="Input 2" xfId="195" xr:uid="{00000000-0005-0000-0000-0000F4000000}"/>
    <cellStyle name="Linked Cell" xfId="118" builtinId="24" customBuiltin="1"/>
    <cellStyle name="Linked Cell 2" xfId="196" xr:uid="{00000000-0005-0000-0000-0000F6000000}"/>
    <cellStyle name="Neutral 2" xfId="197" xr:uid="{00000000-0005-0000-0000-0000F7000000}"/>
    <cellStyle name="Neutral 2 2" xfId="198" xr:uid="{00000000-0005-0000-0000-0000F8000000}"/>
    <cellStyle name="Neutral 3" xfId="199" xr:uid="{00000000-0005-0000-0000-0000F9000000}"/>
    <cellStyle name="Neutral 4" xfId="200" xr:uid="{00000000-0005-0000-0000-0000FA000000}"/>
    <cellStyle name="Neutral 5" xfId="248" xr:uid="{00000000-0005-0000-0000-0000FB000000}"/>
    <cellStyle name="Normal" xfId="0" builtinId="0"/>
    <cellStyle name="Normal 10" xfId="201" xr:uid="{00000000-0005-0000-0000-0000FD000000}"/>
    <cellStyle name="Normal 11" xfId="202" xr:uid="{00000000-0005-0000-0000-0000FE000000}"/>
    <cellStyle name="Normal 12" xfId="240" xr:uid="{00000000-0005-0000-0000-0000FF000000}"/>
    <cellStyle name="Normal 13" xfId="242" xr:uid="{00000000-0005-0000-0000-000000010000}"/>
    <cellStyle name="Normal 14" xfId="255" xr:uid="{00000000-0005-0000-0000-000001010000}"/>
    <cellStyle name="Normal 15" xfId="141" xr:uid="{00000000-0005-0000-0000-000002010000}"/>
    <cellStyle name="Normal 16" xfId="330" xr:uid="{00000000-0005-0000-0000-000003010000}"/>
    <cellStyle name="Normal 2" xfId="1" xr:uid="{00000000-0005-0000-0000-000004010000}"/>
    <cellStyle name="Normal 2 2" xfId="14" xr:uid="{00000000-0005-0000-0000-000005010000}"/>
    <cellStyle name="Normal 2 2 2" xfId="19" xr:uid="{00000000-0005-0000-0000-000006010000}"/>
    <cellStyle name="Normal 2 2 2 2" xfId="235" xr:uid="{00000000-0005-0000-0000-000007010000}"/>
    <cellStyle name="Normal 2 2 3" xfId="21" xr:uid="{00000000-0005-0000-0000-000008010000}"/>
    <cellStyle name="Normal 2 2 4" xfId="204" xr:uid="{00000000-0005-0000-0000-000009010000}"/>
    <cellStyle name="Normal 2 3" xfId="11" xr:uid="{00000000-0005-0000-0000-00000A010000}"/>
    <cellStyle name="Normal 2 3 2" xfId="205" xr:uid="{00000000-0005-0000-0000-00000B010000}"/>
    <cellStyle name="Normal 2 4" xfId="203" xr:uid="{00000000-0005-0000-0000-00000C010000}"/>
    <cellStyle name="Normal 2 5" xfId="331" xr:uid="{00000000-0005-0000-0000-00000D010000}"/>
    <cellStyle name="Normal 2_3.Havelvacner_N1_12 23.01.2018" xfId="206" xr:uid="{00000000-0005-0000-0000-00000E010000}"/>
    <cellStyle name="Normal 3" xfId="3" xr:uid="{00000000-0005-0000-0000-00000F010000}"/>
    <cellStyle name="Normal 3 2" xfId="208" xr:uid="{00000000-0005-0000-0000-000010010000}"/>
    <cellStyle name="Normal 3 3" xfId="207" xr:uid="{00000000-0005-0000-0000-000011010000}"/>
    <cellStyle name="Normal 3_HavelvacN2axjusakN3" xfId="209" xr:uid="{00000000-0005-0000-0000-000012010000}"/>
    <cellStyle name="Normal 4" xfId="9" xr:uid="{00000000-0005-0000-0000-000013010000}"/>
    <cellStyle name="Normal 4 10" xfId="332" xr:uid="{00000000-0005-0000-0000-000014010000}"/>
    <cellStyle name="Normal 4 2" xfId="17" xr:uid="{00000000-0005-0000-0000-000015010000}"/>
    <cellStyle name="Normal 4 2 2" xfId="32" xr:uid="{00000000-0005-0000-0000-000016010000}"/>
    <cellStyle name="Normal 4 2 2 2" xfId="49" xr:uid="{00000000-0005-0000-0000-000017010000}"/>
    <cellStyle name="Normal 4 2 2 2 2" xfId="89" xr:uid="{00000000-0005-0000-0000-000018010000}"/>
    <cellStyle name="Normal 4 2 2 2 2 2" xfId="310" xr:uid="{00000000-0005-0000-0000-000019010000}"/>
    <cellStyle name="Normal 4 2 2 2 2 3" xfId="384" xr:uid="{00000000-0005-0000-0000-00001A010000}"/>
    <cellStyle name="Normal 4 2 2 2 3" xfId="278" xr:uid="{00000000-0005-0000-0000-00001B010000}"/>
    <cellStyle name="Normal 4 2 2 2 4" xfId="352" xr:uid="{00000000-0005-0000-0000-00001C010000}"/>
    <cellStyle name="Normal 4 2 2 3" xfId="78" xr:uid="{00000000-0005-0000-0000-00001D010000}"/>
    <cellStyle name="Normal 4 2 2 3 2" xfId="299" xr:uid="{00000000-0005-0000-0000-00001E010000}"/>
    <cellStyle name="Normal 4 2 2 3 3" xfId="373" xr:uid="{00000000-0005-0000-0000-00001F010000}"/>
    <cellStyle name="Normal 4 2 2 4" xfId="236" xr:uid="{00000000-0005-0000-0000-000020010000}"/>
    <cellStyle name="Normal 4 2 2 5" xfId="267" xr:uid="{00000000-0005-0000-0000-000021010000}"/>
    <cellStyle name="Normal 4 2 2 6" xfId="341" xr:uid="{00000000-0005-0000-0000-000022010000}"/>
    <cellStyle name="Normal 4 2 3" xfId="43" xr:uid="{00000000-0005-0000-0000-000023010000}"/>
    <cellStyle name="Normal 4 2 3 2" xfId="83" xr:uid="{00000000-0005-0000-0000-000024010000}"/>
    <cellStyle name="Normal 4 2 3 2 2" xfId="304" xr:uid="{00000000-0005-0000-0000-000025010000}"/>
    <cellStyle name="Normal 4 2 3 2 3" xfId="378" xr:uid="{00000000-0005-0000-0000-000026010000}"/>
    <cellStyle name="Normal 4 2 3 3" xfId="272" xr:uid="{00000000-0005-0000-0000-000027010000}"/>
    <cellStyle name="Normal 4 2 3 4" xfId="346" xr:uid="{00000000-0005-0000-0000-000028010000}"/>
    <cellStyle name="Normal 4 2 4" xfId="72" xr:uid="{00000000-0005-0000-0000-000029010000}"/>
    <cellStyle name="Normal 4 2 4 2" xfId="293" xr:uid="{00000000-0005-0000-0000-00002A010000}"/>
    <cellStyle name="Normal 4 2 4 3" xfId="367" xr:uid="{00000000-0005-0000-0000-00002B010000}"/>
    <cellStyle name="Normal 4 2 5" xfId="211" xr:uid="{00000000-0005-0000-0000-00002C010000}"/>
    <cellStyle name="Normal 4 2 6" xfId="261" xr:uid="{00000000-0005-0000-0000-00002D010000}"/>
    <cellStyle name="Normal 4 2 7" xfId="335" xr:uid="{00000000-0005-0000-0000-00002E010000}"/>
    <cellStyle name="Normal 4 3" xfId="23" xr:uid="{00000000-0005-0000-0000-00002F010000}"/>
    <cellStyle name="Normal 4 3 2" xfId="45" xr:uid="{00000000-0005-0000-0000-000030010000}"/>
    <cellStyle name="Normal 4 3 2 2" xfId="85" xr:uid="{00000000-0005-0000-0000-000031010000}"/>
    <cellStyle name="Normal 4 3 2 2 2" xfId="306" xr:uid="{00000000-0005-0000-0000-000032010000}"/>
    <cellStyle name="Normal 4 3 2 2 3" xfId="380" xr:uid="{00000000-0005-0000-0000-000033010000}"/>
    <cellStyle name="Normal 4 3 2 3" xfId="274" xr:uid="{00000000-0005-0000-0000-000034010000}"/>
    <cellStyle name="Normal 4 3 2 4" xfId="348" xr:uid="{00000000-0005-0000-0000-000035010000}"/>
    <cellStyle name="Normal 4 3 3" xfId="74" xr:uid="{00000000-0005-0000-0000-000036010000}"/>
    <cellStyle name="Normal 4 3 3 2" xfId="295" xr:uid="{00000000-0005-0000-0000-000037010000}"/>
    <cellStyle name="Normal 4 3 3 3" xfId="369" xr:uid="{00000000-0005-0000-0000-000038010000}"/>
    <cellStyle name="Normal 4 3 4" xfId="212" xr:uid="{00000000-0005-0000-0000-000039010000}"/>
    <cellStyle name="Normal 4 3 5" xfId="263" xr:uid="{00000000-0005-0000-0000-00003A010000}"/>
    <cellStyle name="Normal 4 3 6" xfId="337" xr:uid="{00000000-0005-0000-0000-00003B010000}"/>
    <cellStyle name="Normal 4 4" xfId="28" xr:uid="{00000000-0005-0000-0000-00003C010000}"/>
    <cellStyle name="Normal 4 5" xfId="40" xr:uid="{00000000-0005-0000-0000-00003D010000}"/>
    <cellStyle name="Normal 4 5 2" xfId="80" xr:uid="{00000000-0005-0000-0000-00003E010000}"/>
    <cellStyle name="Normal 4 5 2 2" xfId="301" xr:uid="{00000000-0005-0000-0000-00003F010000}"/>
    <cellStyle name="Normal 4 5 2 3" xfId="375" xr:uid="{00000000-0005-0000-0000-000040010000}"/>
    <cellStyle name="Normal 4 5 3" xfId="269" xr:uid="{00000000-0005-0000-0000-000041010000}"/>
    <cellStyle name="Normal 4 5 4" xfId="343" xr:uid="{00000000-0005-0000-0000-000042010000}"/>
    <cellStyle name="Normal 4 6" xfId="69" xr:uid="{00000000-0005-0000-0000-000043010000}"/>
    <cellStyle name="Normal 4 6 2" xfId="290" xr:uid="{00000000-0005-0000-0000-000044010000}"/>
    <cellStyle name="Normal 4 6 3" xfId="364" xr:uid="{00000000-0005-0000-0000-000045010000}"/>
    <cellStyle name="Normal 4 7" xfId="101" xr:uid="{00000000-0005-0000-0000-000046010000}"/>
    <cellStyle name="Normal 4 7 2" xfId="322" xr:uid="{00000000-0005-0000-0000-000047010000}"/>
    <cellStyle name="Normal 4 7 3" xfId="396" xr:uid="{00000000-0005-0000-0000-000048010000}"/>
    <cellStyle name="Normal 4 8" xfId="210" xr:uid="{00000000-0005-0000-0000-000049010000}"/>
    <cellStyle name="Normal 4 9" xfId="258" xr:uid="{00000000-0005-0000-0000-00004A010000}"/>
    <cellStyle name="Normal 5" xfId="7" xr:uid="{00000000-0005-0000-0000-00004B010000}"/>
    <cellStyle name="Normal 5 2" xfId="13" xr:uid="{00000000-0005-0000-0000-00004C010000}"/>
    <cellStyle name="Normal 5 2 2" xfId="214" xr:uid="{00000000-0005-0000-0000-00004D010000}"/>
    <cellStyle name="Normal 5 3" xfId="238" xr:uid="{00000000-0005-0000-0000-00004E010000}"/>
    <cellStyle name="Normal 5 4" xfId="213" xr:uid="{00000000-0005-0000-0000-00004F010000}"/>
    <cellStyle name="Normal 6" xfId="10" xr:uid="{00000000-0005-0000-0000-000050010000}"/>
    <cellStyle name="Normal 6 2" xfId="30" xr:uid="{00000000-0005-0000-0000-000051010000}"/>
    <cellStyle name="Normal 6 2 2" xfId="47" xr:uid="{00000000-0005-0000-0000-000052010000}"/>
    <cellStyle name="Normal 6 2 2 2" xfId="87" xr:uid="{00000000-0005-0000-0000-000053010000}"/>
    <cellStyle name="Normal 6 2 2 2 2" xfId="308" xr:uid="{00000000-0005-0000-0000-000054010000}"/>
    <cellStyle name="Normal 6 2 2 2 3" xfId="382" xr:uid="{00000000-0005-0000-0000-000055010000}"/>
    <cellStyle name="Normal 6 2 2 3" xfId="276" xr:uid="{00000000-0005-0000-0000-000056010000}"/>
    <cellStyle name="Normal 6 2 2 4" xfId="350" xr:uid="{00000000-0005-0000-0000-000057010000}"/>
    <cellStyle name="Normal 6 2 3" xfId="76" xr:uid="{00000000-0005-0000-0000-000058010000}"/>
    <cellStyle name="Normal 6 2 3 2" xfId="297" xr:uid="{00000000-0005-0000-0000-000059010000}"/>
    <cellStyle name="Normal 6 2 3 3" xfId="371" xr:uid="{00000000-0005-0000-0000-00005A010000}"/>
    <cellStyle name="Normal 6 2 4" xfId="265" xr:uid="{00000000-0005-0000-0000-00005B010000}"/>
    <cellStyle name="Normal 6 2 5" xfId="339" xr:uid="{00000000-0005-0000-0000-00005C010000}"/>
    <cellStyle name="Normal 6 3" xfId="41" xr:uid="{00000000-0005-0000-0000-00005D010000}"/>
    <cellStyle name="Normal 6 3 2" xfId="81" xr:uid="{00000000-0005-0000-0000-00005E010000}"/>
    <cellStyle name="Normal 6 3 2 2" xfId="302" xr:uid="{00000000-0005-0000-0000-00005F010000}"/>
    <cellStyle name="Normal 6 3 2 3" xfId="376" xr:uid="{00000000-0005-0000-0000-000060010000}"/>
    <cellStyle name="Normal 6 3 3" xfId="270" xr:uid="{00000000-0005-0000-0000-000061010000}"/>
    <cellStyle name="Normal 6 3 4" xfId="344" xr:uid="{00000000-0005-0000-0000-000062010000}"/>
    <cellStyle name="Normal 6 4" xfId="70" xr:uid="{00000000-0005-0000-0000-000063010000}"/>
    <cellStyle name="Normal 6 4 2" xfId="291" xr:uid="{00000000-0005-0000-0000-000064010000}"/>
    <cellStyle name="Normal 6 4 3" xfId="365" xr:uid="{00000000-0005-0000-0000-000065010000}"/>
    <cellStyle name="Normal 6 5" xfId="102" xr:uid="{00000000-0005-0000-0000-000066010000}"/>
    <cellStyle name="Normal 6 5 2" xfId="323" xr:uid="{00000000-0005-0000-0000-000067010000}"/>
    <cellStyle name="Normal 6 5 3" xfId="397" xr:uid="{00000000-0005-0000-0000-000068010000}"/>
    <cellStyle name="Normal 6 6" xfId="215" xr:uid="{00000000-0005-0000-0000-000069010000}"/>
    <cellStyle name="Normal 6 7" xfId="259" xr:uid="{00000000-0005-0000-0000-00006A010000}"/>
    <cellStyle name="Normal 6 8" xfId="333" xr:uid="{00000000-0005-0000-0000-00006B010000}"/>
    <cellStyle name="Normal 7" xfId="25" xr:uid="{00000000-0005-0000-0000-00006C010000}"/>
    <cellStyle name="Normal 7 2" xfId="34" xr:uid="{00000000-0005-0000-0000-00006D010000}"/>
    <cellStyle name="Normal 7 3" xfId="216" xr:uid="{00000000-0005-0000-0000-00006E010000}"/>
    <cellStyle name="Normal 8" xfId="105" xr:uid="{00000000-0005-0000-0000-00006F010000}"/>
    <cellStyle name="Normal 8 2" xfId="217" xr:uid="{00000000-0005-0000-0000-000070010000}"/>
    <cellStyle name="Normal 8 3" xfId="326" xr:uid="{00000000-0005-0000-0000-000071010000}"/>
    <cellStyle name="Normal 8 4" xfId="400" xr:uid="{00000000-0005-0000-0000-000072010000}"/>
    <cellStyle name="Normal 9" xfId="107" xr:uid="{00000000-0005-0000-0000-000073010000}"/>
    <cellStyle name="Normal 9 2" xfId="218" xr:uid="{00000000-0005-0000-0000-000074010000}"/>
    <cellStyle name="Normal 9 3" xfId="328" xr:uid="{00000000-0005-0000-0000-000075010000}"/>
    <cellStyle name="Normal 9 4" xfId="402" xr:uid="{00000000-0005-0000-0000-000076010000}"/>
    <cellStyle name="Note 2" xfId="219" xr:uid="{00000000-0005-0000-0000-000077010000}"/>
    <cellStyle name="Note 3" xfId="257" xr:uid="{00000000-0005-0000-0000-000078010000}"/>
    <cellStyle name="Output" xfId="116" builtinId="21" customBuiltin="1"/>
    <cellStyle name="Output 2" xfId="220" xr:uid="{00000000-0005-0000-0000-00007A010000}"/>
    <cellStyle name="Percent 2" xfId="2" xr:uid="{00000000-0005-0000-0000-00007B010000}"/>
    <cellStyle name="Percent 2 2" xfId="8" xr:uid="{00000000-0005-0000-0000-00007C010000}"/>
    <cellStyle name="Percent 2 2 2" xfId="237" xr:uid="{00000000-0005-0000-0000-00007D010000}"/>
    <cellStyle name="Percent 2 2 3" xfId="222" xr:uid="{00000000-0005-0000-0000-00007E010000}"/>
    <cellStyle name="Percent 2 3" xfId="244" xr:uid="{00000000-0005-0000-0000-00007F010000}"/>
    <cellStyle name="Percent 2 4" xfId="221" xr:uid="{00000000-0005-0000-0000-000080010000}"/>
    <cellStyle name="Percent 3" xfId="29" xr:uid="{00000000-0005-0000-0000-000081010000}"/>
    <cellStyle name="Percent 3 2" xfId="36" xr:uid="{00000000-0005-0000-0000-000082010000}"/>
    <cellStyle name="RowLevel_1_N6+artabyuje" xfId="223" xr:uid="{00000000-0005-0000-0000-000083010000}"/>
    <cellStyle name="SN_241" xfId="6" xr:uid="{00000000-0005-0000-0000-000084010000}"/>
    <cellStyle name="Style 1" xfId="39" xr:uid="{00000000-0005-0000-0000-000085010000}"/>
    <cellStyle name="Style 1 2" xfId="224" xr:uid="{00000000-0005-0000-0000-000086010000}"/>
    <cellStyle name="Title 2" xfId="225" xr:uid="{00000000-0005-0000-0000-000087010000}"/>
    <cellStyle name="Title 3" xfId="247" xr:uid="{00000000-0005-0000-0000-000088010000}"/>
    <cellStyle name="Total" xfId="122" builtinId="25" customBuiltin="1"/>
    <cellStyle name="Total 2" xfId="226" xr:uid="{00000000-0005-0000-0000-00008A010000}"/>
    <cellStyle name="Warning Text" xfId="120" builtinId="11" customBuiltin="1"/>
    <cellStyle name="Warning Text 2" xfId="227" xr:uid="{00000000-0005-0000-0000-00008C010000}"/>
    <cellStyle name="Обычный 2" xfId="104" xr:uid="{00000000-0005-0000-0000-00008D010000}"/>
    <cellStyle name="Обычный 2 2" xfId="325" xr:uid="{00000000-0005-0000-0000-00008E010000}"/>
    <cellStyle name="Обычный 2 3" xfId="399" xr:uid="{00000000-0005-0000-0000-00008F010000}"/>
    <cellStyle name="Стиль 1" xfId="37" xr:uid="{00000000-0005-0000-0000-000090010000}"/>
    <cellStyle name="Финансовый 2" xfId="22" xr:uid="{00000000-0005-0000-0000-000091010000}"/>
    <cellStyle name="Финансовый 2 2" xfId="58" xr:uid="{00000000-0005-0000-0000-000092010000}"/>
    <cellStyle name="Финансовый 3" xfId="52" xr:uid="{00000000-0005-0000-0000-000093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14"/>
  <sheetViews>
    <sheetView tabSelected="1" workbookViewId="0">
      <selection activeCell="B12" sqref="B12:C12"/>
    </sheetView>
  </sheetViews>
  <sheetFormatPr defaultRowHeight="14.25"/>
  <cols>
    <col min="1" max="1" width="4" style="2" customWidth="1"/>
    <col min="2" max="2" width="42.28515625" style="2" customWidth="1"/>
    <col min="3" max="3" width="133.140625" style="2" customWidth="1"/>
    <col min="4" max="16384" width="9.140625" style="2"/>
  </cols>
  <sheetData>
    <row r="1" spans="2:3">
      <c r="B1" s="1" t="s">
        <v>3</v>
      </c>
    </row>
    <row r="2" spans="2:3" ht="15" thickBot="1">
      <c r="B2" s="1"/>
    </row>
    <row r="3" spans="2:3" ht="15" thickBot="1">
      <c r="B3" s="3" t="s">
        <v>62</v>
      </c>
      <c r="C3" s="4" t="s">
        <v>35</v>
      </c>
    </row>
    <row r="4" spans="2:3">
      <c r="B4" s="5"/>
      <c r="C4" s="5"/>
    </row>
    <row r="5" spans="2:3">
      <c r="B5" s="1" t="s">
        <v>63</v>
      </c>
    </row>
    <row r="6" spans="2:3">
      <c r="B6" s="1"/>
    </row>
    <row r="7" spans="2:3">
      <c r="B7" s="176" t="s">
        <v>64</v>
      </c>
      <c r="C7" s="176"/>
    </row>
    <row r="8" spans="2:3" ht="409.5" customHeight="1">
      <c r="B8" s="179" t="s">
        <v>191</v>
      </c>
      <c r="C8" s="180"/>
    </row>
    <row r="9" spans="2:3">
      <c r="B9" s="176" t="s">
        <v>65</v>
      </c>
      <c r="C9" s="176"/>
    </row>
    <row r="10" spans="2:3" ht="49.5" customHeight="1">
      <c r="B10" s="178" t="s">
        <v>66</v>
      </c>
      <c r="C10" s="178"/>
    </row>
    <row r="11" spans="2:3">
      <c r="B11" s="176" t="s">
        <v>98</v>
      </c>
      <c r="C11" s="176"/>
    </row>
    <row r="12" spans="2:3" ht="149.25" customHeight="1">
      <c r="B12" s="178" t="s">
        <v>102</v>
      </c>
      <c r="C12" s="178"/>
    </row>
    <row r="13" spans="2:3">
      <c r="B13" s="176" t="s">
        <v>67</v>
      </c>
      <c r="C13" s="176"/>
    </row>
    <row r="14" spans="2:3" ht="49.5" customHeight="1">
      <c r="B14" s="177" t="s">
        <v>103</v>
      </c>
      <c r="C14" s="177"/>
    </row>
  </sheetData>
  <mergeCells count="8">
    <mergeCell ref="B13:C13"/>
    <mergeCell ref="B14:C14"/>
    <mergeCell ref="B7:C7"/>
    <mergeCell ref="B9:C9"/>
    <mergeCell ref="B11:C11"/>
    <mergeCell ref="B12:C12"/>
    <mergeCell ref="B10:C10"/>
    <mergeCell ref="B8:C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2:L97"/>
  <sheetViews>
    <sheetView zoomScaleNormal="100" workbookViewId="0">
      <pane ySplit="10" topLeftCell="A84" activePane="bottomLeft" state="frozen"/>
      <selection pane="bottomLeft" activeCell="B92" sqref="B92:B97"/>
    </sheetView>
  </sheetViews>
  <sheetFormatPr defaultRowHeight="14.25"/>
  <cols>
    <col min="1" max="1" width="4" style="10" customWidth="1"/>
    <col min="2" max="2" width="14" style="10" customWidth="1"/>
    <col min="3" max="3" width="15.85546875" style="10" customWidth="1"/>
    <col min="4" max="4" width="50.7109375" style="10" customWidth="1"/>
    <col min="5" max="5" width="16.5703125" style="12" customWidth="1"/>
    <col min="6" max="6" width="18" style="12" customWidth="1"/>
    <col min="7" max="7" width="17.42578125" style="12" customWidth="1"/>
    <col min="8" max="8" width="17.85546875" style="12" customWidth="1"/>
    <col min="9" max="9" width="16" style="12" customWidth="1"/>
    <col min="10" max="10" width="16.85546875" style="12" customWidth="1"/>
    <col min="11" max="11" width="16" style="12" customWidth="1"/>
    <col min="12" max="12" width="16.85546875" style="12" customWidth="1"/>
    <col min="13" max="16384" width="9.140625" style="10"/>
  </cols>
  <sheetData>
    <row r="2" spans="2:12">
      <c r="B2" s="6" t="s">
        <v>3</v>
      </c>
      <c r="C2" s="7"/>
      <c r="D2" s="8"/>
      <c r="E2" s="9"/>
      <c r="F2" s="9"/>
      <c r="G2" s="9"/>
      <c r="H2" s="9"/>
      <c r="I2" s="9"/>
      <c r="J2" s="9"/>
      <c r="K2" s="9"/>
      <c r="L2" s="9"/>
    </row>
    <row r="3" spans="2:12">
      <c r="B3" s="6"/>
      <c r="C3" s="7"/>
      <c r="D3" s="7"/>
      <c r="E3" s="9"/>
      <c r="F3" s="9"/>
      <c r="G3" s="9"/>
      <c r="H3" s="9"/>
      <c r="I3" s="9"/>
      <c r="J3" s="9"/>
      <c r="K3" s="9"/>
      <c r="L3" s="9"/>
    </row>
    <row r="4" spans="2:12">
      <c r="B4" s="226" t="s">
        <v>4</v>
      </c>
      <c r="C4" s="227"/>
      <c r="D4" s="11" t="s">
        <v>34</v>
      </c>
      <c r="F4" s="9"/>
      <c r="G4" s="9"/>
      <c r="H4" s="9"/>
      <c r="I4" s="9"/>
      <c r="J4" s="9"/>
      <c r="K4" s="9"/>
      <c r="L4" s="9"/>
    </row>
    <row r="5" spans="2:12">
      <c r="B5" s="7"/>
      <c r="C5" s="7"/>
      <c r="D5" s="7"/>
      <c r="E5" s="9"/>
      <c r="F5" s="9"/>
      <c r="G5" s="9"/>
      <c r="H5" s="9"/>
      <c r="I5" s="9"/>
      <c r="J5" s="9"/>
      <c r="K5" s="9"/>
      <c r="L5" s="9"/>
    </row>
    <row r="6" spans="2:12">
      <c r="B6" s="6" t="s">
        <v>5</v>
      </c>
      <c r="C6" s="7"/>
      <c r="D6" s="7"/>
      <c r="E6" s="9"/>
      <c r="F6" s="9"/>
      <c r="G6" s="9"/>
      <c r="H6" s="9"/>
      <c r="I6" s="9"/>
      <c r="J6" s="9"/>
      <c r="K6" s="9"/>
      <c r="L6" s="9"/>
    </row>
    <row r="7" spans="2:12">
      <c r="B7" s="6"/>
      <c r="C7" s="7"/>
      <c r="D7" s="7"/>
      <c r="E7" s="9"/>
      <c r="F7" s="9"/>
      <c r="G7" s="9"/>
      <c r="H7" s="9"/>
      <c r="I7" s="9"/>
      <c r="J7" s="9"/>
      <c r="K7" s="9"/>
      <c r="L7" s="9"/>
    </row>
    <row r="8" spans="2:12" ht="15" customHeight="1">
      <c r="B8" s="13" t="s">
        <v>29</v>
      </c>
      <c r="C8" s="14"/>
      <c r="D8" s="15" t="s">
        <v>30</v>
      </c>
      <c r="E8" s="16" t="s">
        <v>84</v>
      </c>
      <c r="F8" s="16" t="s">
        <v>85</v>
      </c>
      <c r="G8" s="17" t="s">
        <v>86</v>
      </c>
      <c r="H8" s="17" t="s">
        <v>87</v>
      </c>
      <c r="I8" s="17" t="s">
        <v>88</v>
      </c>
      <c r="J8" s="16" t="s">
        <v>89</v>
      </c>
      <c r="K8" s="17" t="s">
        <v>100</v>
      </c>
      <c r="L8" s="16" t="s">
        <v>90</v>
      </c>
    </row>
    <row r="9" spans="2:12">
      <c r="B9" s="18"/>
      <c r="C9" s="19"/>
      <c r="D9" s="20"/>
      <c r="E9" s="21" t="s">
        <v>31</v>
      </c>
      <c r="F9" s="21" t="s">
        <v>31</v>
      </c>
      <c r="G9" s="22" t="s">
        <v>31</v>
      </c>
      <c r="H9" s="22" t="s">
        <v>31</v>
      </c>
      <c r="I9" s="22" t="s">
        <v>31</v>
      </c>
      <c r="J9" s="21" t="s">
        <v>31</v>
      </c>
      <c r="K9" s="22" t="s">
        <v>31</v>
      </c>
      <c r="L9" s="21" t="s">
        <v>31</v>
      </c>
    </row>
    <row r="10" spans="2:12">
      <c r="B10" s="23" t="s">
        <v>35</v>
      </c>
      <c r="C10" s="24"/>
      <c r="D10" s="25"/>
      <c r="E10" s="26"/>
      <c r="F10" s="26"/>
      <c r="G10" s="26"/>
      <c r="H10" s="26"/>
      <c r="I10" s="26"/>
      <c r="J10" s="26"/>
      <c r="K10" s="26"/>
      <c r="L10" s="26"/>
    </row>
    <row r="11" spans="2:12" ht="14.25" customHeight="1">
      <c r="B11" s="31" t="s">
        <v>0</v>
      </c>
      <c r="C11" s="31" t="s">
        <v>1</v>
      </c>
      <c r="D11" s="31" t="s">
        <v>2</v>
      </c>
      <c r="E11" s="26"/>
      <c r="F11" s="26"/>
      <c r="G11" s="26"/>
      <c r="H11" s="26"/>
      <c r="I11" s="26"/>
      <c r="J11" s="26"/>
      <c r="K11" s="26"/>
      <c r="L11" s="26"/>
    </row>
    <row r="12" spans="2:12">
      <c r="B12" s="214" t="s">
        <v>12</v>
      </c>
      <c r="C12" s="215"/>
      <c r="D12" s="239"/>
      <c r="E12" s="239"/>
      <c r="F12" s="239"/>
      <c r="G12" s="239"/>
      <c r="H12" s="239"/>
      <c r="I12" s="239"/>
      <c r="J12" s="239"/>
      <c r="K12" s="239"/>
      <c r="L12" s="239"/>
    </row>
    <row r="13" spans="2:12">
      <c r="B13" s="222">
        <v>1104</v>
      </c>
      <c r="C13" s="240"/>
      <c r="D13" s="28" t="s">
        <v>6</v>
      </c>
      <c r="E13" s="208">
        <f>+E21+E27+E33+E39+E46+E52</f>
        <v>0</v>
      </c>
      <c r="F13" s="208">
        <f t="shared" ref="F13:L13" si="0">+F21+F27+F33+F39+F46+F52</f>
        <v>0</v>
      </c>
      <c r="G13" s="208">
        <f t="shared" si="0"/>
        <v>438149.67499999999</v>
      </c>
      <c r="H13" s="208">
        <f t="shared" si="0"/>
        <v>876299.35</v>
      </c>
      <c r="I13" s="208">
        <f t="shared" si="0"/>
        <v>1314449.0249999999</v>
      </c>
      <c r="J13" s="208">
        <f t="shared" si="0"/>
        <v>1808598.7</v>
      </c>
      <c r="K13" s="208">
        <f t="shared" si="0"/>
        <v>1864598.7</v>
      </c>
      <c r="L13" s="208">
        <f t="shared" si="0"/>
        <v>1180898.7</v>
      </c>
    </row>
    <row r="14" spans="2:12" ht="17.25" customHeight="1">
      <c r="B14" s="223"/>
      <c r="C14" s="241"/>
      <c r="D14" s="27" t="s">
        <v>38</v>
      </c>
      <c r="E14" s="209"/>
      <c r="F14" s="209"/>
      <c r="G14" s="209"/>
      <c r="H14" s="209"/>
      <c r="I14" s="209"/>
      <c r="J14" s="209"/>
      <c r="K14" s="209"/>
      <c r="L14" s="209"/>
    </row>
    <row r="15" spans="2:12">
      <c r="B15" s="223"/>
      <c r="C15" s="241"/>
      <c r="D15" s="28" t="s">
        <v>7</v>
      </c>
      <c r="E15" s="209"/>
      <c r="F15" s="209"/>
      <c r="G15" s="209"/>
      <c r="H15" s="209"/>
      <c r="I15" s="209"/>
      <c r="J15" s="209"/>
      <c r="K15" s="209"/>
      <c r="L15" s="209"/>
    </row>
    <row r="16" spans="2:12" ht="30" customHeight="1">
      <c r="B16" s="223"/>
      <c r="C16" s="241"/>
      <c r="D16" s="27" t="s">
        <v>39</v>
      </c>
      <c r="E16" s="209"/>
      <c r="F16" s="209"/>
      <c r="G16" s="209"/>
      <c r="H16" s="209"/>
      <c r="I16" s="209"/>
      <c r="J16" s="209"/>
      <c r="K16" s="209"/>
      <c r="L16" s="209"/>
    </row>
    <row r="17" spans="2:12">
      <c r="B17" s="223"/>
      <c r="C17" s="241"/>
      <c r="D17" s="28" t="s">
        <v>8</v>
      </c>
      <c r="E17" s="209"/>
      <c r="F17" s="209"/>
      <c r="G17" s="209"/>
      <c r="H17" s="209"/>
      <c r="I17" s="209"/>
      <c r="J17" s="209"/>
      <c r="K17" s="209"/>
      <c r="L17" s="209"/>
    </row>
    <row r="18" spans="2:12" ht="25.5">
      <c r="B18" s="224"/>
      <c r="C18" s="242"/>
      <c r="D18" s="27" t="s">
        <v>40</v>
      </c>
      <c r="E18" s="210"/>
      <c r="F18" s="210"/>
      <c r="G18" s="210"/>
      <c r="H18" s="210"/>
      <c r="I18" s="210"/>
      <c r="J18" s="210"/>
      <c r="K18" s="210"/>
      <c r="L18" s="210"/>
    </row>
    <row r="19" spans="2:12" ht="18" customHeight="1">
      <c r="B19" s="207" t="s">
        <v>15</v>
      </c>
      <c r="C19" s="207"/>
      <c r="D19" s="207"/>
      <c r="E19" s="207"/>
      <c r="F19" s="207"/>
      <c r="G19" s="207"/>
      <c r="H19" s="207"/>
      <c r="I19" s="207"/>
      <c r="J19" s="207"/>
      <c r="K19" s="207"/>
      <c r="L19" s="207"/>
    </row>
    <row r="20" spans="2:12" ht="17.25" customHeight="1">
      <c r="B20" s="233"/>
      <c r="C20" s="234"/>
      <c r="D20" s="207" t="s">
        <v>13</v>
      </c>
      <c r="E20" s="207"/>
      <c r="F20" s="207"/>
      <c r="G20" s="207"/>
      <c r="H20" s="207"/>
      <c r="I20" s="207"/>
      <c r="J20" s="207"/>
      <c r="K20" s="207"/>
      <c r="L20" s="207"/>
    </row>
    <row r="21" spans="2:12" s="29" customFormat="1">
      <c r="B21" s="184"/>
      <c r="C21" s="186">
        <v>11002</v>
      </c>
      <c r="D21" s="114" t="s">
        <v>9</v>
      </c>
      <c r="E21" s="189"/>
      <c r="F21" s="189"/>
      <c r="G21" s="189">
        <v>165875</v>
      </c>
      <c r="H21" s="189">
        <f t="shared" ref="H21:H26" si="1">G21*2</f>
        <v>331750</v>
      </c>
      <c r="I21" s="189">
        <f t="shared" ref="I21:I26" si="2">G21*3</f>
        <v>497625</v>
      </c>
      <c r="J21" s="189">
        <v>663500</v>
      </c>
      <c r="K21" s="189">
        <v>629000</v>
      </c>
      <c r="L21" s="195"/>
    </row>
    <row r="22" spans="2:12" s="29" customFormat="1" ht="55.5" customHeight="1">
      <c r="B22" s="185"/>
      <c r="C22" s="187"/>
      <c r="D22" s="37" t="s">
        <v>137</v>
      </c>
      <c r="E22" s="190"/>
      <c r="F22" s="190"/>
      <c r="G22" s="190">
        <v>165875</v>
      </c>
      <c r="H22" s="190">
        <f t="shared" si="1"/>
        <v>331750</v>
      </c>
      <c r="I22" s="190">
        <f t="shared" si="2"/>
        <v>497625</v>
      </c>
      <c r="J22" s="190">
        <v>663500</v>
      </c>
      <c r="K22" s="190">
        <v>629000</v>
      </c>
      <c r="L22" s="196"/>
    </row>
    <row r="23" spans="2:12" s="29" customFormat="1">
      <c r="B23" s="185"/>
      <c r="C23" s="187"/>
      <c r="D23" s="109" t="s">
        <v>10</v>
      </c>
      <c r="E23" s="190"/>
      <c r="F23" s="190"/>
      <c r="G23" s="190">
        <v>165875</v>
      </c>
      <c r="H23" s="190">
        <f t="shared" si="1"/>
        <v>331750</v>
      </c>
      <c r="I23" s="190">
        <f t="shared" si="2"/>
        <v>497625</v>
      </c>
      <c r="J23" s="190">
        <v>663500</v>
      </c>
      <c r="K23" s="190">
        <v>629000</v>
      </c>
      <c r="L23" s="196"/>
    </row>
    <row r="24" spans="2:12" s="29" customFormat="1" ht="108.75" customHeight="1">
      <c r="B24" s="185"/>
      <c r="C24" s="187"/>
      <c r="D24" s="37" t="s">
        <v>138</v>
      </c>
      <c r="E24" s="190"/>
      <c r="F24" s="190"/>
      <c r="G24" s="190">
        <v>165875</v>
      </c>
      <c r="H24" s="190">
        <f t="shared" si="1"/>
        <v>331750</v>
      </c>
      <c r="I24" s="190">
        <f t="shared" si="2"/>
        <v>497625</v>
      </c>
      <c r="J24" s="190">
        <v>663500</v>
      </c>
      <c r="K24" s="190">
        <v>629000</v>
      </c>
      <c r="L24" s="196"/>
    </row>
    <row r="25" spans="2:12" s="29" customFormat="1" ht="17.25" customHeight="1">
      <c r="B25" s="185"/>
      <c r="C25" s="187"/>
      <c r="D25" s="109" t="s">
        <v>11</v>
      </c>
      <c r="E25" s="190"/>
      <c r="F25" s="190"/>
      <c r="G25" s="190">
        <v>165875</v>
      </c>
      <c r="H25" s="190">
        <f t="shared" si="1"/>
        <v>331750</v>
      </c>
      <c r="I25" s="190">
        <f t="shared" si="2"/>
        <v>497625</v>
      </c>
      <c r="J25" s="190">
        <v>663500</v>
      </c>
      <c r="K25" s="190">
        <v>629000</v>
      </c>
      <c r="L25" s="196"/>
    </row>
    <row r="26" spans="2:12" s="29" customFormat="1" ht="16.5" customHeight="1">
      <c r="B26" s="185"/>
      <c r="C26" s="188"/>
      <c r="D26" s="37" t="s">
        <v>28</v>
      </c>
      <c r="E26" s="191"/>
      <c r="F26" s="191"/>
      <c r="G26" s="191">
        <v>165875</v>
      </c>
      <c r="H26" s="191">
        <f t="shared" si="1"/>
        <v>331750</v>
      </c>
      <c r="I26" s="191">
        <f t="shared" si="2"/>
        <v>497625</v>
      </c>
      <c r="J26" s="191">
        <v>663500</v>
      </c>
      <c r="K26" s="191">
        <v>629000</v>
      </c>
      <c r="L26" s="197"/>
    </row>
    <row r="27" spans="2:12">
      <c r="B27" s="231"/>
      <c r="C27" s="235">
        <v>11003</v>
      </c>
      <c r="D27" s="109" t="s">
        <v>9</v>
      </c>
      <c r="E27" s="181"/>
      <c r="F27" s="181"/>
      <c r="G27" s="189">
        <v>15000</v>
      </c>
      <c r="H27" s="189">
        <v>30000</v>
      </c>
      <c r="I27" s="189">
        <v>45000</v>
      </c>
      <c r="J27" s="189">
        <v>60000</v>
      </c>
      <c r="K27" s="189">
        <v>100000</v>
      </c>
      <c r="L27" s="195">
        <v>140000</v>
      </c>
    </row>
    <row r="28" spans="2:12" ht="46.5" customHeight="1">
      <c r="B28" s="232"/>
      <c r="C28" s="235"/>
      <c r="D28" s="37" t="s">
        <v>147</v>
      </c>
      <c r="E28" s="181"/>
      <c r="F28" s="181"/>
      <c r="G28" s="190">
        <v>15000</v>
      </c>
      <c r="H28" s="190">
        <v>30000</v>
      </c>
      <c r="I28" s="190">
        <v>45000</v>
      </c>
      <c r="J28" s="190">
        <v>60000</v>
      </c>
      <c r="K28" s="190">
        <v>100000</v>
      </c>
      <c r="L28" s="196">
        <v>140000</v>
      </c>
    </row>
    <row r="29" spans="2:12">
      <c r="B29" s="232"/>
      <c r="C29" s="235"/>
      <c r="D29" s="109" t="s">
        <v>10</v>
      </c>
      <c r="E29" s="181"/>
      <c r="F29" s="181"/>
      <c r="G29" s="190">
        <v>15000</v>
      </c>
      <c r="H29" s="190">
        <v>30000</v>
      </c>
      <c r="I29" s="190">
        <v>45000</v>
      </c>
      <c r="J29" s="190">
        <v>60000</v>
      </c>
      <c r="K29" s="190">
        <v>100000</v>
      </c>
      <c r="L29" s="196">
        <v>140000</v>
      </c>
    </row>
    <row r="30" spans="2:12" ht="65.25" customHeight="1">
      <c r="B30" s="232"/>
      <c r="C30" s="235"/>
      <c r="D30" s="37" t="s">
        <v>146</v>
      </c>
      <c r="E30" s="181"/>
      <c r="F30" s="181"/>
      <c r="G30" s="190">
        <v>15000</v>
      </c>
      <c r="H30" s="190">
        <v>30000</v>
      </c>
      <c r="I30" s="190">
        <v>45000</v>
      </c>
      <c r="J30" s="190">
        <v>60000</v>
      </c>
      <c r="K30" s="190">
        <v>100000</v>
      </c>
      <c r="L30" s="196">
        <v>140000</v>
      </c>
    </row>
    <row r="31" spans="2:12">
      <c r="B31" s="232"/>
      <c r="C31" s="235"/>
      <c r="D31" s="109" t="s">
        <v>11</v>
      </c>
      <c r="E31" s="181"/>
      <c r="F31" s="181"/>
      <c r="G31" s="190">
        <v>15000</v>
      </c>
      <c r="H31" s="190">
        <v>30000</v>
      </c>
      <c r="I31" s="190">
        <v>45000</v>
      </c>
      <c r="J31" s="190">
        <v>60000</v>
      </c>
      <c r="K31" s="190">
        <v>100000</v>
      </c>
      <c r="L31" s="196">
        <v>140000</v>
      </c>
    </row>
    <row r="32" spans="2:12" ht="25.5" customHeight="1">
      <c r="B32" s="232"/>
      <c r="C32" s="235"/>
      <c r="D32" s="37" t="s">
        <v>28</v>
      </c>
      <c r="E32" s="181"/>
      <c r="F32" s="181"/>
      <c r="G32" s="191">
        <v>15000</v>
      </c>
      <c r="H32" s="191">
        <v>30000</v>
      </c>
      <c r="I32" s="191">
        <v>45000</v>
      </c>
      <c r="J32" s="191">
        <v>60000</v>
      </c>
      <c r="K32" s="191">
        <v>100000</v>
      </c>
      <c r="L32" s="197">
        <v>140000</v>
      </c>
    </row>
    <row r="33" spans="2:12">
      <c r="B33" s="231"/>
      <c r="C33" s="235">
        <v>11004</v>
      </c>
      <c r="D33" s="109" t="s">
        <v>9</v>
      </c>
      <c r="E33" s="181"/>
      <c r="F33" s="181"/>
      <c r="G33" s="181">
        <v>124774.675</v>
      </c>
      <c r="H33" s="181">
        <v>249549.35</v>
      </c>
      <c r="I33" s="181">
        <v>374324.02500000002</v>
      </c>
      <c r="J33" s="181">
        <v>469098.7</v>
      </c>
      <c r="K33" s="181">
        <v>469098.7</v>
      </c>
      <c r="L33" s="181">
        <v>469098.7</v>
      </c>
    </row>
    <row r="34" spans="2:12" ht="33" customHeight="1">
      <c r="B34" s="232"/>
      <c r="C34" s="235"/>
      <c r="D34" s="37" t="s">
        <v>154</v>
      </c>
      <c r="E34" s="181"/>
      <c r="F34" s="181"/>
      <c r="G34" s="181"/>
      <c r="H34" s="181"/>
      <c r="I34" s="181"/>
      <c r="J34" s="181"/>
      <c r="K34" s="181"/>
      <c r="L34" s="181"/>
    </row>
    <row r="35" spans="2:12">
      <c r="B35" s="232"/>
      <c r="C35" s="235"/>
      <c r="D35" s="109" t="s">
        <v>10</v>
      </c>
      <c r="E35" s="181"/>
      <c r="F35" s="181"/>
      <c r="G35" s="181"/>
      <c r="H35" s="181"/>
      <c r="I35" s="181"/>
      <c r="J35" s="181"/>
      <c r="K35" s="181"/>
      <c r="L35" s="181"/>
    </row>
    <row r="36" spans="2:12" ht="60" customHeight="1">
      <c r="B36" s="232"/>
      <c r="C36" s="235"/>
      <c r="D36" s="37" t="s">
        <v>155</v>
      </c>
      <c r="E36" s="181"/>
      <c r="F36" s="181"/>
      <c r="G36" s="181"/>
      <c r="H36" s="181"/>
      <c r="I36" s="181"/>
      <c r="J36" s="181"/>
      <c r="K36" s="181"/>
      <c r="L36" s="181"/>
    </row>
    <row r="37" spans="2:12">
      <c r="B37" s="232"/>
      <c r="C37" s="235"/>
      <c r="D37" s="109" t="s">
        <v>11</v>
      </c>
      <c r="E37" s="181"/>
      <c r="F37" s="181"/>
      <c r="G37" s="181"/>
      <c r="H37" s="181"/>
      <c r="I37" s="181"/>
      <c r="J37" s="181"/>
      <c r="K37" s="181"/>
      <c r="L37" s="181"/>
    </row>
    <row r="38" spans="2:12" ht="21.75" customHeight="1">
      <c r="B38" s="232"/>
      <c r="C38" s="235"/>
      <c r="D38" s="37" t="s">
        <v>26</v>
      </c>
      <c r="E38" s="181"/>
      <c r="F38" s="181"/>
      <c r="G38" s="181"/>
      <c r="H38" s="181"/>
      <c r="I38" s="181"/>
      <c r="J38" s="181"/>
      <c r="K38" s="181"/>
      <c r="L38" s="181"/>
    </row>
    <row r="39" spans="2:12">
      <c r="B39" s="231"/>
      <c r="C39" s="235">
        <v>11005</v>
      </c>
      <c r="D39" s="109" t="s">
        <v>9</v>
      </c>
      <c r="E39" s="181"/>
      <c r="F39" s="181"/>
      <c r="G39" s="181"/>
      <c r="H39" s="181"/>
      <c r="I39" s="181"/>
      <c r="J39" s="181">
        <v>86000</v>
      </c>
      <c r="K39" s="181">
        <v>86500</v>
      </c>
      <c r="L39" s="181">
        <v>91800</v>
      </c>
    </row>
    <row r="40" spans="2:12" ht="33" customHeight="1">
      <c r="B40" s="232"/>
      <c r="C40" s="235"/>
      <c r="D40" s="37" t="s">
        <v>171</v>
      </c>
      <c r="E40" s="181"/>
      <c r="F40" s="181"/>
      <c r="G40" s="181"/>
      <c r="H40" s="181"/>
      <c r="I40" s="181"/>
      <c r="J40" s="181">
        <v>86000</v>
      </c>
      <c r="K40" s="181">
        <v>86500</v>
      </c>
      <c r="L40" s="181">
        <v>91800</v>
      </c>
    </row>
    <row r="41" spans="2:12">
      <c r="B41" s="232"/>
      <c r="C41" s="235"/>
      <c r="D41" s="109" t="s">
        <v>10</v>
      </c>
      <c r="E41" s="181"/>
      <c r="F41" s="181"/>
      <c r="G41" s="181"/>
      <c r="H41" s="181"/>
      <c r="I41" s="181"/>
      <c r="J41" s="181">
        <v>86000</v>
      </c>
      <c r="K41" s="181">
        <v>86500</v>
      </c>
      <c r="L41" s="181">
        <v>91800</v>
      </c>
    </row>
    <row r="42" spans="2:12" ht="56.25" customHeight="1">
      <c r="B42" s="232"/>
      <c r="C42" s="235"/>
      <c r="D42" s="37" t="s">
        <v>172</v>
      </c>
      <c r="E42" s="181"/>
      <c r="F42" s="181"/>
      <c r="G42" s="181"/>
      <c r="H42" s="181"/>
      <c r="I42" s="181"/>
      <c r="J42" s="181">
        <v>86000</v>
      </c>
      <c r="K42" s="181">
        <v>86500</v>
      </c>
      <c r="L42" s="181">
        <v>91800</v>
      </c>
    </row>
    <row r="43" spans="2:12">
      <c r="B43" s="232"/>
      <c r="C43" s="235"/>
      <c r="D43" s="109" t="s">
        <v>11</v>
      </c>
      <c r="E43" s="181"/>
      <c r="F43" s="181"/>
      <c r="G43" s="181"/>
      <c r="H43" s="181"/>
      <c r="I43" s="181"/>
      <c r="J43" s="181">
        <v>86000</v>
      </c>
      <c r="K43" s="181">
        <v>86500</v>
      </c>
      <c r="L43" s="181">
        <v>91800</v>
      </c>
    </row>
    <row r="44" spans="2:12" ht="21.75" customHeight="1">
      <c r="B44" s="232"/>
      <c r="C44" s="235"/>
      <c r="D44" s="37" t="s">
        <v>26</v>
      </c>
      <c r="E44" s="181"/>
      <c r="F44" s="181"/>
      <c r="G44" s="181"/>
      <c r="H44" s="181"/>
      <c r="I44" s="181"/>
      <c r="J44" s="181">
        <v>86000</v>
      </c>
      <c r="K44" s="181">
        <v>86500</v>
      </c>
      <c r="L44" s="181">
        <v>91800</v>
      </c>
    </row>
    <row r="45" spans="2:12" ht="15" customHeight="1">
      <c r="B45" s="182"/>
      <c r="C45" s="183"/>
      <c r="D45" s="183" t="s">
        <v>14</v>
      </c>
      <c r="E45" s="183"/>
      <c r="F45" s="183"/>
      <c r="G45" s="183"/>
      <c r="H45" s="183"/>
      <c r="I45" s="183"/>
      <c r="J45" s="183"/>
      <c r="K45" s="183"/>
      <c r="L45" s="183"/>
    </row>
    <row r="46" spans="2:12">
      <c r="B46" s="184"/>
      <c r="C46" s="186">
        <v>32001</v>
      </c>
      <c r="D46" s="109" t="s">
        <v>9</v>
      </c>
      <c r="E46" s="189"/>
      <c r="F46" s="189"/>
      <c r="G46" s="192">
        <v>125000</v>
      </c>
      <c r="H46" s="192">
        <v>250000</v>
      </c>
      <c r="I46" s="192">
        <v>375000</v>
      </c>
      <c r="J46" s="192">
        <v>500000</v>
      </c>
      <c r="K46" s="192">
        <v>550000</v>
      </c>
      <c r="L46" s="192">
        <v>450000</v>
      </c>
    </row>
    <row r="47" spans="2:12" ht="27.75" customHeight="1">
      <c r="B47" s="185"/>
      <c r="C47" s="187"/>
      <c r="D47" s="37" t="s">
        <v>162</v>
      </c>
      <c r="E47" s="190"/>
      <c r="F47" s="190"/>
      <c r="G47" s="193">
        <v>125000</v>
      </c>
      <c r="H47" s="193">
        <v>250000</v>
      </c>
      <c r="I47" s="193">
        <v>375000</v>
      </c>
      <c r="J47" s="193">
        <v>500000</v>
      </c>
      <c r="K47" s="193">
        <v>550000</v>
      </c>
      <c r="L47" s="193">
        <v>450000</v>
      </c>
    </row>
    <row r="48" spans="2:12">
      <c r="B48" s="185"/>
      <c r="C48" s="187"/>
      <c r="D48" s="109" t="s">
        <v>10</v>
      </c>
      <c r="E48" s="190"/>
      <c r="F48" s="190"/>
      <c r="G48" s="193">
        <v>125000</v>
      </c>
      <c r="H48" s="193">
        <v>250000</v>
      </c>
      <c r="I48" s="193">
        <v>375000</v>
      </c>
      <c r="J48" s="193">
        <v>500000</v>
      </c>
      <c r="K48" s="193">
        <v>550000</v>
      </c>
      <c r="L48" s="193">
        <v>450000</v>
      </c>
    </row>
    <row r="49" spans="2:12" ht="161.25" customHeight="1">
      <c r="B49" s="185"/>
      <c r="C49" s="187"/>
      <c r="D49" s="37" t="s">
        <v>163</v>
      </c>
      <c r="E49" s="190"/>
      <c r="F49" s="190"/>
      <c r="G49" s="193">
        <v>125000</v>
      </c>
      <c r="H49" s="193">
        <v>250000</v>
      </c>
      <c r="I49" s="193">
        <v>375000</v>
      </c>
      <c r="J49" s="193">
        <v>500000</v>
      </c>
      <c r="K49" s="193">
        <v>550000</v>
      </c>
      <c r="L49" s="193">
        <v>450000</v>
      </c>
    </row>
    <row r="50" spans="2:12">
      <c r="B50" s="185"/>
      <c r="C50" s="187"/>
      <c r="D50" s="109" t="s">
        <v>11</v>
      </c>
      <c r="E50" s="190"/>
      <c r="F50" s="190"/>
      <c r="G50" s="193">
        <v>125000</v>
      </c>
      <c r="H50" s="193">
        <v>250000</v>
      </c>
      <c r="I50" s="193">
        <v>375000</v>
      </c>
      <c r="J50" s="193">
        <v>500000</v>
      </c>
      <c r="K50" s="193">
        <v>550000</v>
      </c>
      <c r="L50" s="193">
        <v>450000</v>
      </c>
    </row>
    <row r="51" spans="2:12" ht="31.5" customHeight="1">
      <c r="B51" s="185"/>
      <c r="C51" s="188"/>
      <c r="D51" s="37" t="s">
        <v>58</v>
      </c>
      <c r="E51" s="191"/>
      <c r="F51" s="191"/>
      <c r="G51" s="194">
        <v>125000</v>
      </c>
      <c r="H51" s="194">
        <v>250000</v>
      </c>
      <c r="I51" s="194">
        <v>375000</v>
      </c>
      <c r="J51" s="194">
        <v>500000</v>
      </c>
      <c r="K51" s="194">
        <v>550000</v>
      </c>
      <c r="L51" s="194">
        <v>450000</v>
      </c>
    </row>
    <row r="52" spans="2:12" ht="15.75" customHeight="1">
      <c r="B52" s="184"/>
      <c r="C52" s="186">
        <v>32002</v>
      </c>
      <c r="D52" s="109" t="s">
        <v>9</v>
      </c>
      <c r="E52" s="189"/>
      <c r="F52" s="189"/>
      <c r="G52" s="204">
        <f>30000/4</f>
        <v>7500</v>
      </c>
      <c r="H52" s="204">
        <f>G52*2</f>
        <v>15000</v>
      </c>
      <c r="I52" s="204">
        <f>G52+H52</f>
        <v>22500</v>
      </c>
      <c r="J52" s="204">
        <f>G52+I52</f>
        <v>30000</v>
      </c>
      <c r="K52" s="204">
        <v>30000</v>
      </c>
      <c r="L52" s="204">
        <v>30000</v>
      </c>
    </row>
    <row r="53" spans="2:12" ht="44.25" customHeight="1">
      <c r="B53" s="185"/>
      <c r="C53" s="187"/>
      <c r="D53" s="37" t="s">
        <v>180</v>
      </c>
      <c r="E53" s="190"/>
      <c r="F53" s="190"/>
      <c r="G53" s="205"/>
      <c r="H53" s="205"/>
      <c r="I53" s="205"/>
      <c r="J53" s="205"/>
      <c r="K53" s="205"/>
      <c r="L53" s="205"/>
    </row>
    <row r="54" spans="2:12" ht="16.5" customHeight="1">
      <c r="B54" s="185"/>
      <c r="C54" s="187"/>
      <c r="D54" s="109" t="s">
        <v>10</v>
      </c>
      <c r="E54" s="190"/>
      <c r="F54" s="190"/>
      <c r="G54" s="205"/>
      <c r="H54" s="205"/>
      <c r="I54" s="205"/>
      <c r="J54" s="205"/>
      <c r="K54" s="205"/>
      <c r="L54" s="205"/>
    </row>
    <row r="55" spans="2:12" ht="57" customHeight="1">
      <c r="B55" s="185"/>
      <c r="C55" s="187"/>
      <c r="D55" s="37" t="s">
        <v>182</v>
      </c>
      <c r="E55" s="190"/>
      <c r="F55" s="190"/>
      <c r="G55" s="205"/>
      <c r="H55" s="205"/>
      <c r="I55" s="205"/>
      <c r="J55" s="205"/>
      <c r="K55" s="205"/>
      <c r="L55" s="205"/>
    </row>
    <row r="56" spans="2:12" ht="15.75" customHeight="1">
      <c r="B56" s="185"/>
      <c r="C56" s="187"/>
      <c r="D56" s="109" t="s">
        <v>11</v>
      </c>
      <c r="E56" s="190"/>
      <c r="F56" s="190"/>
      <c r="G56" s="205"/>
      <c r="H56" s="205"/>
      <c r="I56" s="205"/>
      <c r="J56" s="205"/>
      <c r="K56" s="205"/>
      <c r="L56" s="205"/>
    </row>
    <row r="57" spans="2:12" ht="32.25" customHeight="1">
      <c r="B57" s="185"/>
      <c r="C57" s="188"/>
      <c r="D57" s="37" t="s">
        <v>58</v>
      </c>
      <c r="E57" s="191"/>
      <c r="F57" s="191"/>
      <c r="G57" s="206"/>
      <c r="H57" s="206"/>
      <c r="I57" s="206"/>
      <c r="J57" s="206"/>
      <c r="K57" s="206"/>
      <c r="L57" s="206"/>
    </row>
    <row r="58" spans="2:12">
      <c r="B58" s="214" t="s">
        <v>12</v>
      </c>
      <c r="C58" s="215"/>
      <c r="D58" s="225"/>
      <c r="E58" s="225"/>
      <c r="F58" s="225"/>
      <c r="G58" s="225"/>
      <c r="H58" s="225"/>
      <c r="I58" s="225"/>
      <c r="J58" s="225"/>
      <c r="K58" s="225"/>
      <c r="L58" s="225"/>
    </row>
    <row r="59" spans="2:12">
      <c r="B59" s="222">
        <v>1165</v>
      </c>
      <c r="C59" s="219"/>
      <c r="D59" s="28" t="s">
        <v>6</v>
      </c>
      <c r="E59" s="198">
        <f>+E67+E92</f>
        <v>0</v>
      </c>
      <c r="F59" s="198">
        <f t="shared" ref="F59:L59" si="3">+F67+F92</f>
        <v>0</v>
      </c>
      <c r="G59" s="198">
        <f t="shared" si="3"/>
        <v>1690000</v>
      </c>
      <c r="H59" s="198">
        <f t="shared" si="3"/>
        <v>3130000</v>
      </c>
      <c r="I59" s="198">
        <f t="shared" si="3"/>
        <v>4570000</v>
      </c>
      <c r="J59" s="198">
        <f t="shared" si="3"/>
        <v>6010000</v>
      </c>
      <c r="K59" s="198">
        <f t="shared" si="3"/>
        <v>5760000</v>
      </c>
      <c r="L59" s="198">
        <f t="shared" si="3"/>
        <v>5760000</v>
      </c>
    </row>
    <row r="60" spans="2:12">
      <c r="B60" s="223"/>
      <c r="C60" s="220"/>
      <c r="D60" s="27" t="s">
        <v>41</v>
      </c>
      <c r="E60" s="199"/>
      <c r="F60" s="199"/>
      <c r="G60" s="199"/>
      <c r="H60" s="199"/>
      <c r="I60" s="199"/>
      <c r="J60" s="199"/>
      <c r="K60" s="199"/>
      <c r="L60" s="199"/>
    </row>
    <row r="61" spans="2:12">
      <c r="B61" s="223"/>
      <c r="C61" s="220"/>
      <c r="D61" s="28" t="s">
        <v>7</v>
      </c>
      <c r="E61" s="199"/>
      <c r="F61" s="199"/>
      <c r="G61" s="199"/>
      <c r="H61" s="199"/>
      <c r="I61" s="199"/>
      <c r="J61" s="199"/>
      <c r="K61" s="199"/>
      <c r="L61" s="199"/>
    </row>
    <row r="62" spans="2:12">
      <c r="B62" s="223"/>
      <c r="C62" s="220"/>
      <c r="D62" s="27" t="s">
        <v>42</v>
      </c>
      <c r="E62" s="199"/>
      <c r="F62" s="199"/>
      <c r="G62" s="199"/>
      <c r="H62" s="199"/>
      <c r="I62" s="199"/>
      <c r="J62" s="199"/>
      <c r="K62" s="199"/>
      <c r="L62" s="199"/>
    </row>
    <row r="63" spans="2:12">
      <c r="B63" s="223"/>
      <c r="C63" s="220"/>
      <c r="D63" s="28" t="s">
        <v>8</v>
      </c>
      <c r="E63" s="199"/>
      <c r="F63" s="199"/>
      <c r="G63" s="199"/>
      <c r="H63" s="199"/>
      <c r="I63" s="199"/>
      <c r="J63" s="199"/>
      <c r="K63" s="199"/>
      <c r="L63" s="199"/>
    </row>
    <row r="64" spans="2:12" ht="25.5">
      <c r="B64" s="224"/>
      <c r="C64" s="221"/>
      <c r="D64" s="27" t="s">
        <v>43</v>
      </c>
      <c r="E64" s="200"/>
      <c r="F64" s="200"/>
      <c r="G64" s="200"/>
      <c r="H64" s="200"/>
      <c r="I64" s="200"/>
      <c r="J64" s="200"/>
      <c r="K64" s="200"/>
      <c r="L64" s="200"/>
    </row>
    <row r="65" spans="2:12" ht="15" customHeight="1">
      <c r="B65" s="207" t="s">
        <v>15</v>
      </c>
      <c r="C65" s="207"/>
      <c r="D65" s="207"/>
      <c r="E65" s="207"/>
      <c r="F65" s="207"/>
      <c r="G65" s="207"/>
      <c r="H65" s="207"/>
      <c r="I65" s="207"/>
      <c r="J65" s="207"/>
      <c r="K65" s="207"/>
      <c r="L65" s="207"/>
    </row>
    <row r="66" spans="2:12">
      <c r="B66" s="233"/>
      <c r="C66" s="234"/>
      <c r="D66" s="34" t="s">
        <v>13</v>
      </c>
      <c r="E66" s="35"/>
      <c r="F66" s="35"/>
      <c r="G66" s="35"/>
      <c r="H66" s="35"/>
      <c r="I66" s="35"/>
      <c r="J66" s="35"/>
      <c r="K66" s="35"/>
      <c r="L66" s="35"/>
    </row>
    <row r="67" spans="2:12" ht="15.75" customHeight="1">
      <c r="B67" s="216"/>
      <c r="C67" s="236">
        <v>11006</v>
      </c>
      <c r="D67" s="36" t="s">
        <v>9</v>
      </c>
      <c r="E67" s="198"/>
      <c r="F67" s="198"/>
      <c r="G67" s="198">
        <v>1440000</v>
      </c>
      <c r="H67" s="198">
        <f t="shared" ref="H67:H72" si="4">+G67*2</f>
        <v>2880000</v>
      </c>
      <c r="I67" s="198">
        <f t="shared" ref="I67:I72" si="5">+G67*3</f>
        <v>4320000</v>
      </c>
      <c r="J67" s="198">
        <f t="shared" ref="J67:J72" si="6">+G67*4</f>
        <v>5760000</v>
      </c>
      <c r="K67" s="198">
        <v>5760000</v>
      </c>
      <c r="L67" s="198">
        <v>5760000</v>
      </c>
    </row>
    <row r="68" spans="2:12" ht="57" customHeight="1">
      <c r="B68" s="217"/>
      <c r="C68" s="237"/>
      <c r="D68" s="72" t="s">
        <v>143</v>
      </c>
      <c r="E68" s="199"/>
      <c r="F68" s="199"/>
      <c r="G68" s="199">
        <v>1440000</v>
      </c>
      <c r="H68" s="199">
        <f t="shared" si="4"/>
        <v>2880000</v>
      </c>
      <c r="I68" s="199">
        <f t="shared" si="5"/>
        <v>4320000</v>
      </c>
      <c r="J68" s="199">
        <f t="shared" si="6"/>
        <v>5760000</v>
      </c>
      <c r="K68" s="199">
        <v>5760000</v>
      </c>
      <c r="L68" s="199">
        <v>5760000</v>
      </c>
    </row>
    <row r="69" spans="2:12" ht="20.25" customHeight="1">
      <c r="B69" s="217"/>
      <c r="C69" s="237"/>
      <c r="D69" s="89" t="s">
        <v>73</v>
      </c>
      <c r="E69" s="199"/>
      <c r="F69" s="199"/>
      <c r="G69" s="199">
        <v>1440000</v>
      </c>
      <c r="H69" s="199">
        <f t="shared" si="4"/>
        <v>2880000</v>
      </c>
      <c r="I69" s="199">
        <f t="shared" si="5"/>
        <v>4320000</v>
      </c>
      <c r="J69" s="199">
        <f t="shared" si="6"/>
        <v>5760000</v>
      </c>
      <c r="K69" s="199">
        <v>5760000</v>
      </c>
      <c r="L69" s="199">
        <v>5760000</v>
      </c>
    </row>
    <row r="70" spans="2:12" ht="53.25" customHeight="1">
      <c r="B70" s="217"/>
      <c r="C70" s="237"/>
      <c r="D70" s="72" t="s">
        <v>144</v>
      </c>
      <c r="E70" s="199"/>
      <c r="F70" s="199"/>
      <c r="G70" s="199">
        <v>1440000</v>
      </c>
      <c r="H70" s="199">
        <f t="shared" si="4"/>
        <v>2880000</v>
      </c>
      <c r="I70" s="199">
        <f t="shared" si="5"/>
        <v>4320000</v>
      </c>
      <c r="J70" s="199">
        <f t="shared" si="6"/>
        <v>5760000</v>
      </c>
      <c r="K70" s="199">
        <v>5760000</v>
      </c>
      <c r="L70" s="199">
        <v>5760000</v>
      </c>
    </row>
    <row r="71" spans="2:12" ht="19.5" customHeight="1">
      <c r="B71" s="217"/>
      <c r="C71" s="237"/>
      <c r="D71" s="89" t="s">
        <v>55</v>
      </c>
      <c r="E71" s="199"/>
      <c r="F71" s="199"/>
      <c r="G71" s="199">
        <v>1440000</v>
      </c>
      <c r="H71" s="199">
        <f t="shared" si="4"/>
        <v>2880000</v>
      </c>
      <c r="I71" s="199">
        <f t="shared" si="5"/>
        <v>4320000</v>
      </c>
      <c r="J71" s="199">
        <f t="shared" si="6"/>
        <v>5760000</v>
      </c>
      <c r="K71" s="199">
        <v>5760000</v>
      </c>
      <c r="L71" s="199">
        <v>5760000</v>
      </c>
    </row>
    <row r="72" spans="2:12" ht="18" customHeight="1">
      <c r="B72" s="218"/>
      <c r="C72" s="238"/>
      <c r="D72" s="72" t="s">
        <v>74</v>
      </c>
      <c r="E72" s="200"/>
      <c r="F72" s="200"/>
      <c r="G72" s="200">
        <v>1440000</v>
      </c>
      <c r="H72" s="200">
        <f t="shared" si="4"/>
        <v>2880000</v>
      </c>
      <c r="I72" s="200">
        <f t="shared" si="5"/>
        <v>4320000</v>
      </c>
      <c r="J72" s="200">
        <f t="shared" si="6"/>
        <v>5760000</v>
      </c>
      <c r="K72" s="200">
        <v>5760000</v>
      </c>
      <c r="L72" s="200">
        <v>5760000</v>
      </c>
    </row>
    <row r="73" spans="2:12" ht="15.75" customHeight="1">
      <c r="B73" s="216"/>
      <c r="C73" s="236">
        <v>11007</v>
      </c>
      <c r="D73" s="36" t="s">
        <v>9</v>
      </c>
      <c r="E73" s="198"/>
      <c r="F73" s="198"/>
      <c r="G73" s="198"/>
      <c r="H73" s="198"/>
      <c r="I73" s="198"/>
      <c r="J73" s="198">
        <v>500000</v>
      </c>
      <c r="K73" s="198">
        <v>500000</v>
      </c>
      <c r="L73" s="198">
        <v>0</v>
      </c>
    </row>
    <row r="74" spans="2:12" ht="42.75" customHeight="1">
      <c r="B74" s="217"/>
      <c r="C74" s="237"/>
      <c r="D74" s="72" t="s">
        <v>184</v>
      </c>
      <c r="E74" s="199"/>
      <c r="F74" s="199"/>
      <c r="G74" s="199"/>
      <c r="H74" s="199"/>
      <c r="I74" s="199"/>
      <c r="J74" s="199">
        <v>1440000</v>
      </c>
      <c r="K74" s="199">
        <v>5760000</v>
      </c>
      <c r="L74" s="199">
        <v>5760000</v>
      </c>
    </row>
    <row r="75" spans="2:12" ht="20.25" customHeight="1">
      <c r="B75" s="217"/>
      <c r="C75" s="237"/>
      <c r="D75" s="89" t="s">
        <v>73</v>
      </c>
      <c r="E75" s="199"/>
      <c r="F75" s="199"/>
      <c r="G75" s="199"/>
      <c r="H75" s="199"/>
      <c r="I75" s="199"/>
      <c r="J75" s="199">
        <v>1440000</v>
      </c>
      <c r="K75" s="199">
        <v>5760000</v>
      </c>
      <c r="L75" s="199">
        <v>5760000</v>
      </c>
    </row>
    <row r="76" spans="2:12" ht="41.25" customHeight="1">
      <c r="B76" s="217"/>
      <c r="C76" s="237"/>
      <c r="D76" s="72" t="s">
        <v>185</v>
      </c>
      <c r="E76" s="199"/>
      <c r="F76" s="199"/>
      <c r="G76" s="199"/>
      <c r="H76" s="199"/>
      <c r="I76" s="199"/>
      <c r="J76" s="199">
        <v>1440000</v>
      </c>
      <c r="K76" s="199">
        <v>5760000</v>
      </c>
      <c r="L76" s="199">
        <v>5760000</v>
      </c>
    </row>
    <row r="77" spans="2:12" ht="19.5" customHeight="1">
      <c r="B77" s="217"/>
      <c r="C77" s="237"/>
      <c r="D77" s="89" t="s">
        <v>55</v>
      </c>
      <c r="E77" s="199"/>
      <c r="F77" s="199"/>
      <c r="G77" s="199"/>
      <c r="H77" s="199"/>
      <c r="I77" s="199"/>
      <c r="J77" s="199">
        <v>1440000</v>
      </c>
      <c r="K77" s="199">
        <v>5760000</v>
      </c>
      <c r="L77" s="199">
        <v>5760000</v>
      </c>
    </row>
    <row r="78" spans="2:12" ht="17.25" customHeight="1">
      <c r="B78" s="218"/>
      <c r="C78" s="238"/>
      <c r="D78" s="72" t="s">
        <v>74</v>
      </c>
      <c r="E78" s="200"/>
      <c r="F78" s="200"/>
      <c r="G78" s="200"/>
      <c r="H78" s="200"/>
      <c r="I78" s="200"/>
      <c r="J78" s="200">
        <v>1440000</v>
      </c>
      <c r="K78" s="200">
        <v>5760000</v>
      </c>
      <c r="L78" s="200">
        <v>5760000</v>
      </c>
    </row>
    <row r="79" spans="2:12" ht="15.75" customHeight="1">
      <c r="B79" s="216"/>
      <c r="C79" s="236">
        <v>11008</v>
      </c>
      <c r="D79" s="36" t="s">
        <v>9</v>
      </c>
      <c r="E79" s="198"/>
      <c r="F79" s="198"/>
      <c r="G79" s="198"/>
      <c r="H79" s="198">
        <v>40000</v>
      </c>
      <c r="I79" s="198">
        <v>80000</v>
      </c>
      <c r="J79" s="198">
        <v>200000</v>
      </c>
      <c r="K79" s="198">
        <v>200000</v>
      </c>
      <c r="L79" s="198">
        <v>200000</v>
      </c>
    </row>
    <row r="80" spans="2:12" ht="42.75" customHeight="1">
      <c r="B80" s="217"/>
      <c r="C80" s="237"/>
      <c r="D80" s="72" t="s">
        <v>186</v>
      </c>
      <c r="E80" s="199"/>
      <c r="F80" s="199"/>
      <c r="G80" s="199"/>
      <c r="H80" s="199"/>
      <c r="I80" s="199"/>
      <c r="J80" s="199">
        <v>1440000</v>
      </c>
      <c r="K80" s="199">
        <v>1440000</v>
      </c>
      <c r="L80" s="199">
        <v>1440000</v>
      </c>
    </row>
    <row r="81" spans="2:12" ht="20.25" customHeight="1">
      <c r="B81" s="217"/>
      <c r="C81" s="237"/>
      <c r="D81" s="89" t="s">
        <v>73</v>
      </c>
      <c r="E81" s="199"/>
      <c r="F81" s="199"/>
      <c r="G81" s="199"/>
      <c r="H81" s="199"/>
      <c r="I81" s="199"/>
      <c r="J81" s="199">
        <v>1440000</v>
      </c>
      <c r="K81" s="199">
        <v>1440000</v>
      </c>
      <c r="L81" s="199">
        <v>1440000</v>
      </c>
    </row>
    <row r="82" spans="2:12" ht="66.75" customHeight="1">
      <c r="B82" s="217"/>
      <c r="C82" s="237"/>
      <c r="D82" s="72" t="s">
        <v>189</v>
      </c>
      <c r="E82" s="199"/>
      <c r="F82" s="199"/>
      <c r="G82" s="199"/>
      <c r="H82" s="199"/>
      <c r="I82" s="199"/>
      <c r="J82" s="199">
        <v>1440000</v>
      </c>
      <c r="K82" s="199">
        <v>1440000</v>
      </c>
      <c r="L82" s="199">
        <v>1440000</v>
      </c>
    </row>
    <row r="83" spans="2:12" ht="19.5" customHeight="1">
      <c r="B83" s="217"/>
      <c r="C83" s="237"/>
      <c r="D83" s="89" t="s">
        <v>55</v>
      </c>
      <c r="E83" s="199"/>
      <c r="F83" s="199"/>
      <c r="G83" s="199"/>
      <c r="H83" s="199"/>
      <c r="I83" s="199"/>
      <c r="J83" s="199">
        <v>1440000</v>
      </c>
      <c r="K83" s="199">
        <v>1440000</v>
      </c>
      <c r="L83" s="199">
        <v>1440000</v>
      </c>
    </row>
    <row r="84" spans="2:12" ht="17.25" customHeight="1">
      <c r="B84" s="218"/>
      <c r="C84" s="238"/>
      <c r="D84" s="72" t="s">
        <v>74</v>
      </c>
      <c r="E84" s="200"/>
      <c r="F84" s="200"/>
      <c r="G84" s="200"/>
      <c r="H84" s="200"/>
      <c r="I84" s="200"/>
      <c r="J84" s="200">
        <v>1440000</v>
      </c>
      <c r="K84" s="200">
        <v>1440000</v>
      </c>
      <c r="L84" s="200">
        <v>1440000</v>
      </c>
    </row>
    <row r="85" spans="2:12" ht="0.75" customHeight="1">
      <c r="B85" s="216"/>
      <c r="C85" s="211">
        <v>11009</v>
      </c>
      <c r="D85" s="36" t="s">
        <v>9</v>
      </c>
      <c r="E85" s="198"/>
      <c r="F85" s="198"/>
      <c r="G85" s="201">
        <v>1250</v>
      </c>
      <c r="H85" s="201">
        <v>2500</v>
      </c>
      <c r="I85" s="201">
        <v>3750</v>
      </c>
      <c r="J85" s="201">
        <v>5000</v>
      </c>
      <c r="K85" s="201">
        <v>5000</v>
      </c>
      <c r="L85" s="201">
        <v>5000</v>
      </c>
    </row>
    <row r="86" spans="2:12" ht="57" hidden="1" customHeight="1">
      <c r="B86" s="217"/>
      <c r="C86" s="212"/>
      <c r="D86" s="72" t="s">
        <v>140</v>
      </c>
      <c r="E86" s="199"/>
      <c r="F86" s="199"/>
      <c r="G86" s="202"/>
      <c r="H86" s="202"/>
      <c r="I86" s="202"/>
      <c r="J86" s="202"/>
      <c r="K86" s="202"/>
      <c r="L86" s="202"/>
    </row>
    <row r="87" spans="2:12" hidden="1">
      <c r="B87" s="217"/>
      <c r="C87" s="212"/>
      <c r="D87" s="36" t="s">
        <v>10</v>
      </c>
      <c r="E87" s="199"/>
      <c r="F87" s="199"/>
      <c r="G87" s="202"/>
      <c r="H87" s="202"/>
      <c r="I87" s="202"/>
      <c r="J87" s="202"/>
      <c r="K87" s="202"/>
      <c r="L87" s="202"/>
    </row>
    <row r="88" spans="2:12" ht="80.25" hidden="1" customHeight="1">
      <c r="B88" s="217"/>
      <c r="C88" s="212"/>
      <c r="D88" s="37" t="s">
        <v>141</v>
      </c>
      <c r="E88" s="199"/>
      <c r="F88" s="199"/>
      <c r="G88" s="202"/>
      <c r="H88" s="202"/>
      <c r="I88" s="202"/>
      <c r="J88" s="202"/>
      <c r="K88" s="202"/>
      <c r="L88" s="202"/>
    </row>
    <row r="89" spans="2:12" hidden="1">
      <c r="B89" s="217"/>
      <c r="C89" s="212"/>
      <c r="D89" s="36" t="s">
        <v>11</v>
      </c>
      <c r="E89" s="199"/>
      <c r="F89" s="199"/>
      <c r="G89" s="202"/>
      <c r="H89" s="202"/>
      <c r="I89" s="202"/>
      <c r="J89" s="202"/>
      <c r="K89" s="202"/>
      <c r="L89" s="202"/>
    </row>
    <row r="90" spans="2:12" ht="30" hidden="1" customHeight="1">
      <c r="B90" s="218"/>
      <c r="C90" s="213"/>
      <c r="D90" s="32" t="s">
        <v>36</v>
      </c>
      <c r="E90" s="200"/>
      <c r="F90" s="200"/>
      <c r="G90" s="203"/>
      <c r="H90" s="203"/>
      <c r="I90" s="203"/>
      <c r="J90" s="203"/>
      <c r="K90" s="203"/>
      <c r="L90" s="203"/>
    </row>
    <row r="91" spans="2:12" ht="18" customHeight="1">
      <c r="B91" s="182"/>
      <c r="C91" s="183"/>
      <c r="D91" s="183" t="s">
        <v>14</v>
      </c>
      <c r="E91" s="183"/>
      <c r="F91" s="183"/>
      <c r="G91" s="183"/>
      <c r="H91" s="183"/>
      <c r="I91" s="183"/>
      <c r="J91" s="183"/>
      <c r="K91" s="183"/>
      <c r="L91" s="183"/>
    </row>
    <row r="92" spans="2:12" ht="18" customHeight="1">
      <c r="B92" s="275"/>
      <c r="C92" s="186">
        <v>32001</v>
      </c>
      <c r="D92" s="109" t="s">
        <v>9</v>
      </c>
      <c r="E92" s="189"/>
      <c r="F92" s="189"/>
      <c r="G92" s="192">
        <v>250000</v>
      </c>
      <c r="H92" s="192">
        <v>250000</v>
      </c>
      <c r="I92" s="192">
        <v>250000</v>
      </c>
      <c r="J92" s="192">
        <v>250000</v>
      </c>
      <c r="K92" s="192"/>
      <c r="L92" s="192"/>
    </row>
    <row r="93" spans="2:12" ht="30.75" customHeight="1">
      <c r="B93" s="275"/>
      <c r="C93" s="187"/>
      <c r="D93" s="37" t="s">
        <v>167</v>
      </c>
      <c r="E93" s="190"/>
      <c r="F93" s="190"/>
      <c r="G93" s="193">
        <v>125000</v>
      </c>
      <c r="H93" s="193">
        <v>250000</v>
      </c>
      <c r="I93" s="193">
        <v>375000</v>
      </c>
      <c r="J93" s="193">
        <v>500000</v>
      </c>
      <c r="K93" s="193"/>
      <c r="L93" s="193"/>
    </row>
    <row r="94" spans="2:12" ht="18" customHeight="1">
      <c r="B94" s="275"/>
      <c r="C94" s="187"/>
      <c r="D94" s="109" t="s">
        <v>10</v>
      </c>
      <c r="E94" s="190"/>
      <c r="F94" s="190"/>
      <c r="G94" s="193">
        <v>125000</v>
      </c>
      <c r="H94" s="193">
        <v>250000</v>
      </c>
      <c r="I94" s="193">
        <v>375000</v>
      </c>
      <c r="J94" s="193">
        <v>500000</v>
      </c>
      <c r="K94" s="193"/>
      <c r="L94" s="193"/>
    </row>
    <row r="95" spans="2:12" ht="57.75" customHeight="1">
      <c r="B95" s="275"/>
      <c r="C95" s="187"/>
      <c r="D95" s="37" t="s">
        <v>168</v>
      </c>
      <c r="E95" s="190"/>
      <c r="F95" s="190"/>
      <c r="G95" s="193">
        <v>125000</v>
      </c>
      <c r="H95" s="193">
        <v>250000</v>
      </c>
      <c r="I95" s="193">
        <v>375000</v>
      </c>
      <c r="J95" s="193">
        <v>500000</v>
      </c>
      <c r="K95" s="193"/>
      <c r="L95" s="193"/>
    </row>
    <row r="96" spans="2:12" ht="19.5" customHeight="1">
      <c r="B96" s="275"/>
      <c r="C96" s="187"/>
      <c r="D96" s="109" t="s">
        <v>11</v>
      </c>
      <c r="E96" s="190"/>
      <c r="F96" s="190"/>
      <c r="G96" s="193">
        <v>125000</v>
      </c>
      <c r="H96" s="193">
        <v>250000</v>
      </c>
      <c r="I96" s="193">
        <v>375000</v>
      </c>
      <c r="J96" s="193">
        <v>500000</v>
      </c>
      <c r="K96" s="193"/>
      <c r="L96" s="193"/>
    </row>
    <row r="97" spans="2:12" ht="35.25" customHeight="1">
      <c r="B97" s="275"/>
      <c r="C97" s="188"/>
      <c r="D97" s="37" t="s">
        <v>58</v>
      </c>
      <c r="E97" s="191"/>
      <c r="F97" s="191"/>
      <c r="G97" s="194">
        <v>125000</v>
      </c>
      <c r="H97" s="194">
        <v>250000</v>
      </c>
      <c r="I97" s="194">
        <v>375000</v>
      </c>
      <c r="J97" s="194">
        <v>500000</v>
      </c>
      <c r="K97" s="194"/>
      <c r="L97" s="194"/>
    </row>
  </sheetData>
  <mergeCells count="144">
    <mergeCell ref="J79:J84"/>
    <mergeCell ref="K79:K84"/>
    <mergeCell ref="H73:H78"/>
    <mergeCell ref="I73:I78"/>
    <mergeCell ref="B21:B26"/>
    <mergeCell ref="C27:C32"/>
    <mergeCell ref="B79:B84"/>
    <mergeCell ref="C79:C84"/>
    <mergeCell ref="E79:E84"/>
    <mergeCell ref="F79:F84"/>
    <mergeCell ref="G79:G84"/>
    <mergeCell ref="H79:H84"/>
    <mergeCell ref="I79:I84"/>
    <mergeCell ref="K52:K57"/>
    <mergeCell ref="B45:C45"/>
    <mergeCell ref="D12:L12"/>
    <mergeCell ref="C13:C18"/>
    <mergeCell ref="C21:C26"/>
    <mergeCell ref="B33:B38"/>
    <mergeCell ref="C33:C38"/>
    <mergeCell ref="E67:E72"/>
    <mergeCell ref="E52:E57"/>
    <mergeCell ref="B67:B72"/>
    <mergeCell ref="K13:K18"/>
    <mergeCell ref="F52:F57"/>
    <mergeCell ref="G52:G57"/>
    <mergeCell ref="H52:H57"/>
    <mergeCell ref="B13:B18"/>
    <mergeCell ref="E13:E18"/>
    <mergeCell ref="F13:F18"/>
    <mergeCell ref="C67:C72"/>
    <mergeCell ref="B66:C66"/>
    <mergeCell ref="I13:I18"/>
    <mergeCell ref="J13:J18"/>
    <mergeCell ref="I21:I26"/>
    <mergeCell ref="B39:B44"/>
    <mergeCell ref="C39:C44"/>
    <mergeCell ref="F39:F44"/>
    <mergeCell ref="J39:J44"/>
    <mergeCell ref="K39:K44"/>
    <mergeCell ref="H13:H18"/>
    <mergeCell ref="B27:B32"/>
    <mergeCell ref="G21:G26"/>
    <mergeCell ref="H21:H26"/>
    <mergeCell ref="K21:K26"/>
    <mergeCell ref="B19:L19"/>
    <mergeCell ref="B12:C12"/>
    <mergeCell ref="B20:C20"/>
    <mergeCell ref="B4:C4"/>
    <mergeCell ref="B85:B90"/>
    <mergeCell ref="F27:F32"/>
    <mergeCell ref="B52:B57"/>
    <mergeCell ref="C52:C57"/>
    <mergeCell ref="H59:H64"/>
    <mergeCell ref="C59:C64"/>
    <mergeCell ref="I67:I72"/>
    <mergeCell ref="J67:J72"/>
    <mergeCell ref="B59:B64"/>
    <mergeCell ref="E59:E64"/>
    <mergeCell ref="F59:F64"/>
    <mergeCell ref="D58:L58"/>
    <mergeCell ref="L67:L72"/>
    <mergeCell ref="G59:G64"/>
    <mergeCell ref="B65:L65"/>
    <mergeCell ref="I59:I64"/>
    <mergeCell ref="L85:L90"/>
    <mergeCell ref="K59:K64"/>
    <mergeCell ref="E85:E90"/>
    <mergeCell ref="B46:B51"/>
    <mergeCell ref="C46:C51"/>
    <mergeCell ref="L46:L51"/>
    <mergeCell ref="G46:G51"/>
    <mergeCell ref="D20:L20"/>
    <mergeCell ref="L13:L18"/>
    <mergeCell ref="L21:L26"/>
    <mergeCell ref="K85:K90"/>
    <mergeCell ref="D45:L45"/>
    <mergeCell ref="E27:E32"/>
    <mergeCell ref="I27:I32"/>
    <mergeCell ref="J27:J32"/>
    <mergeCell ref="E21:E26"/>
    <mergeCell ref="F21:F26"/>
    <mergeCell ref="J21:J26"/>
    <mergeCell ref="F67:F72"/>
    <mergeCell ref="G67:G72"/>
    <mergeCell ref="H67:H72"/>
    <mergeCell ref="K67:K72"/>
    <mergeCell ref="J73:J78"/>
    <mergeCell ref="K73:K78"/>
    <mergeCell ref="L73:L78"/>
    <mergeCell ref="G27:G32"/>
    <mergeCell ref="H27:H32"/>
    <mergeCell ref="K27:K32"/>
    <mergeCell ref="G13:G18"/>
    <mergeCell ref="E73:E78"/>
    <mergeCell ref="F73:F78"/>
    <mergeCell ref="L27:L32"/>
    <mergeCell ref="E33:E38"/>
    <mergeCell ref="F85:F90"/>
    <mergeCell ref="G85:G90"/>
    <mergeCell ref="H85:H90"/>
    <mergeCell ref="I85:I90"/>
    <mergeCell ref="G33:G38"/>
    <mergeCell ref="H33:H38"/>
    <mergeCell ref="K33:K38"/>
    <mergeCell ref="E46:E51"/>
    <mergeCell ref="F46:F51"/>
    <mergeCell ref="K46:K51"/>
    <mergeCell ref="L79:L84"/>
    <mergeCell ref="I33:I38"/>
    <mergeCell ref="J33:J38"/>
    <mergeCell ref="I46:I51"/>
    <mergeCell ref="J46:J51"/>
    <mergeCell ref="L33:L38"/>
    <mergeCell ref="F33:F38"/>
    <mergeCell ref="L59:L64"/>
    <mergeCell ref="L52:L57"/>
    <mergeCell ref="H46:H51"/>
    <mergeCell ref="J59:J64"/>
    <mergeCell ref="E39:E44"/>
    <mergeCell ref="L39:L44"/>
    <mergeCell ref="G39:G44"/>
    <mergeCell ref="H39:H44"/>
    <mergeCell ref="I39:I44"/>
    <mergeCell ref="B91:C91"/>
    <mergeCell ref="D91:L91"/>
    <mergeCell ref="B92:B97"/>
    <mergeCell ref="C92:C97"/>
    <mergeCell ref="E92:E97"/>
    <mergeCell ref="F92:F97"/>
    <mergeCell ref="G92:G97"/>
    <mergeCell ref="H92:H97"/>
    <mergeCell ref="I92:I97"/>
    <mergeCell ref="J92:J97"/>
    <mergeCell ref="K92:K97"/>
    <mergeCell ref="L92:L97"/>
    <mergeCell ref="J85:J90"/>
    <mergeCell ref="I52:I57"/>
    <mergeCell ref="J52:J57"/>
    <mergeCell ref="C85:C90"/>
    <mergeCell ref="B58:C58"/>
    <mergeCell ref="B73:B78"/>
    <mergeCell ref="C73:C78"/>
    <mergeCell ref="G73:G78"/>
  </mergeCells>
  <pageMargins left="0.2" right="0.2" top="0.2" bottom="0.2" header="0.2" footer="0.2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B1:I27"/>
  <sheetViews>
    <sheetView topLeftCell="C21" zoomScaleNormal="100" workbookViewId="0">
      <selection activeCell="D31" sqref="D31"/>
    </sheetView>
  </sheetViews>
  <sheetFormatPr defaultRowHeight="14.25"/>
  <cols>
    <col min="1" max="1" width="4" style="2" customWidth="1"/>
    <col min="2" max="2" width="35.85546875" style="2" customWidth="1"/>
    <col min="3" max="3" width="40.28515625" style="2" customWidth="1"/>
    <col min="4" max="4" width="40" style="2" customWidth="1"/>
    <col min="5" max="5" width="22.85546875" style="2" customWidth="1"/>
    <col min="6" max="6" width="20.5703125" style="2" customWidth="1"/>
    <col min="7" max="7" width="22.85546875" style="2" customWidth="1"/>
    <col min="8" max="8" width="47.85546875" style="2" customWidth="1"/>
    <col min="9" max="9" width="39.42578125" style="2" customWidth="1"/>
    <col min="10" max="256" width="9.140625" style="2"/>
    <col min="257" max="257" width="4" style="2" customWidth="1"/>
    <col min="258" max="258" width="17" style="2" customWidth="1"/>
    <col min="259" max="259" width="40.28515625" style="2" customWidth="1"/>
    <col min="260" max="260" width="43.28515625" style="2" customWidth="1"/>
    <col min="261" max="261" width="25.42578125" style="2" customWidth="1"/>
    <col min="262" max="262" width="24.42578125" style="2" customWidth="1"/>
    <col min="263" max="263" width="25.5703125" style="2" customWidth="1"/>
    <col min="264" max="512" width="9.140625" style="2"/>
    <col min="513" max="513" width="4" style="2" customWidth="1"/>
    <col min="514" max="514" width="17" style="2" customWidth="1"/>
    <col min="515" max="515" width="40.28515625" style="2" customWidth="1"/>
    <col min="516" max="516" width="43.28515625" style="2" customWidth="1"/>
    <col min="517" max="517" width="25.42578125" style="2" customWidth="1"/>
    <col min="518" max="518" width="24.42578125" style="2" customWidth="1"/>
    <col min="519" max="519" width="25.5703125" style="2" customWidth="1"/>
    <col min="520" max="768" width="9.140625" style="2"/>
    <col min="769" max="769" width="4" style="2" customWidth="1"/>
    <col min="770" max="770" width="17" style="2" customWidth="1"/>
    <col min="771" max="771" width="40.28515625" style="2" customWidth="1"/>
    <col min="772" max="772" width="43.28515625" style="2" customWidth="1"/>
    <col min="773" max="773" width="25.42578125" style="2" customWidth="1"/>
    <col min="774" max="774" width="24.42578125" style="2" customWidth="1"/>
    <col min="775" max="775" width="25.5703125" style="2" customWidth="1"/>
    <col min="776" max="1024" width="9.140625" style="2"/>
    <col min="1025" max="1025" width="4" style="2" customWidth="1"/>
    <col min="1026" max="1026" width="17" style="2" customWidth="1"/>
    <col min="1027" max="1027" width="40.28515625" style="2" customWidth="1"/>
    <col min="1028" max="1028" width="43.28515625" style="2" customWidth="1"/>
    <col min="1029" max="1029" width="25.42578125" style="2" customWidth="1"/>
    <col min="1030" max="1030" width="24.42578125" style="2" customWidth="1"/>
    <col min="1031" max="1031" width="25.5703125" style="2" customWidth="1"/>
    <col min="1032" max="1280" width="9.140625" style="2"/>
    <col min="1281" max="1281" width="4" style="2" customWidth="1"/>
    <col min="1282" max="1282" width="17" style="2" customWidth="1"/>
    <col min="1283" max="1283" width="40.28515625" style="2" customWidth="1"/>
    <col min="1284" max="1284" width="43.28515625" style="2" customWidth="1"/>
    <col min="1285" max="1285" width="25.42578125" style="2" customWidth="1"/>
    <col min="1286" max="1286" width="24.42578125" style="2" customWidth="1"/>
    <col min="1287" max="1287" width="25.5703125" style="2" customWidth="1"/>
    <col min="1288" max="1536" width="9.140625" style="2"/>
    <col min="1537" max="1537" width="4" style="2" customWidth="1"/>
    <col min="1538" max="1538" width="17" style="2" customWidth="1"/>
    <col min="1539" max="1539" width="40.28515625" style="2" customWidth="1"/>
    <col min="1540" max="1540" width="43.28515625" style="2" customWidth="1"/>
    <col min="1541" max="1541" width="25.42578125" style="2" customWidth="1"/>
    <col min="1542" max="1542" width="24.42578125" style="2" customWidth="1"/>
    <col min="1543" max="1543" width="25.5703125" style="2" customWidth="1"/>
    <col min="1544" max="1792" width="9.140625" style="2"/>
    <col min="1793" max="1793" width="4" style="2" customWidth="1"/>
    <col min="1794" max="1794" width="17" style="2" customWidth="1"/>
    <col min="1795" max="1795" width="40.28515625" style="2" customWidth="1"/>
    <col min="1796" max="1796" width="43.28515625" style="2" customWidth="1"/>
    <col min="1797" max="1797" width="25.42578125" style="2" customWidth="1"/>
    <col min="1798" max="1798" width="24.42578125" style="2" customWidth="1"/>
    <col min="1799" max="1799" width="25.5703125" style="2" customWidth="1"/>
    <col min="1800" max="2048" width="9.140625" style="2"/>
    <col min="2049" max="2049" width="4" style="2" customWidth="1"/>
    <col min="2050" max="2050" width="17" style="2" customWidth="1"/>
    <col min="2051" max="2051" width="40.28515625" style="2" customWidth="1"/>
    <col min="2052" max="2052" width="43.28515625" style="2" customWidth="1"/>
    <col min="2053" max="2053" width="25.42578125" style="2" customWidth="1"/>
    <col min="2054" max="2054" width="24.42578125" style="2" customWidth="1"/>
    <col min="2055" max="2055" width="25.5703125" style="2" customWidth="1"/>
    <col min="2056" max="2304" width="9.140625" style="2"/>
    <col min="2305" max="2305" width="4" style="2" customWidth="1"/>
    <col min="2306" max="2306" width="17" style="2" customWidth="1"/>
    <col min="2307" max="2307" width="40.28515625" style="2" customWidth="1"/>
    <col min="2308" max="2308" width="43.28515625" style="2" customWidth="1"/>
    <col min="2309" max="2309" width="25.42578125" style="2" customWidth="1"/>
    <col min="2310" max="2310" width="24.42578125" style="2" customWidth="1"/>
    <col min="2311" max="2311" width="25.5703125" style="2" customWidth="1"/>
    <col min="2312" max="2560" width="9.140625" style="2"/>
    <col min="2561" max="2561" width="4" style="2" customWidth="1"/>
    <col min="2562" max="2562" width="17" style="2" customWidth="1"/>
    <col min="2563" max="2563" width="40.28515625" style="2" customWidth="1"/>
    <col min="2564" max="2564" width="43.28515625" style="2" customWidth="1"/>
    <col min="2565" max="2565" width="25.42578125" style="2" customWidth="1"/>
    <col min="2566" max="2566" width="24.42578125" style="2" customWidth="1"/>
    <col min="2567" max="2567" width="25.5703125" style="2" customWidth="1"/>
    <col min="2568" max="2816" width="9.140625" style="2"/>
    <col min="2817" max="2817" width="4" style="2" customWidth="1"/>
    <col min="2818" max="2818" width="17" style="2" customWidth="1"/>
    <col min="2819" max="2819" width="40.28515625" style="2" customWidth="1"/>
    <col min="2820" max="2820" width="43.28515625" style="2" customWidth="1"/>
    <col min="2821" max="2821" width="25.42578125" style="2" customWidth="1"/>
    <col min="2822" max="2822" width="24.42578125" style="2" customWidth="1"/>
    <col min="2823" max="2823" width="25.5703125" style="2" customWidth="1"/>
    <col min="2824" max="3072" width="9.140625" style="2"/>
    <col min="3073" max="3073" width="4" style="2" customWidth="1"/>
    <col min="3074" max="3074" width="17" style="2" customWidth="1"/>
    <col min="3075" max="3075" width="40.28515625" style="2" customWidth="1"/>
    <col min="3076" max="3076" width="43.28515625" style="2" customWidth="1"/>
    <col min="3077" max="3077" width="25.42578125" style="2" customWidth="1"/>
    <col min="3078" max="3078" width="24.42578125" style="2" customWidth="1"/>
    <col min="3079" max="3079" width="25.5703125" style="2" customWidth="1"/>
    <col min="3080" max="3328" width="9.140625" style="2"/>
    <col min="3329" max="3329" width="4" style="2" customWidth="1"/>
    <col min="3330" max="3330" width="17" style="2" customWidth="1"/>
    <col min="3331" max="3331" width="40.28515625" style="2" customWidth="1"/>
    <col min="3332" max="3332" width="43.28515625" style="2" customWidth="1"/>
    <col min="3333" max="3333" width="25.42578125" style="2" customWidth="1"/>
    <col min="3334" max="3334" width="24.42578125" style="2" customWidth="1"/>
    <col min="3335" max="3335" width="25.5703125" style="2" customWidth="1"/>
    <col min="3336" max="3584" width="9.140625" style="2"/>
    <col min="3585" max="3585" width="4" style="2" customWidth="1"/>
    <col min="3586" max="3586" width="17" style="2" customWidth="1"/>
    <col min="3587" max="3587" width="40.28515625" style="2" customWidth="1"/>
    <col min="3588" max="3588" width="43.28515625" style="2" customWidth="1"/>
    <col min="3589" max="3589" width="25.42578125" style="2" customWidth="1"/>
    <col min="3590" max="3590" width="24.42578125" style="2" customWidth="1"/>
    <col min="3591" max="3591" width="25.5703125" style="2" customWidth="1"/>
    <col min="3592" max="3840" width="9.140625" style="2"/>
    <col min="3841" max="3841" width="4" style="2" customWidth="1"/>
    <col min="3842" max="3842" width="17" style="2" customWidth="1"/>
    <col min="3843" max="3843" width="40.28515625" style="2" customWidth="1"/>
    <col min="3844" max="3844" width="43.28515625" style="2" customWidth="1"/>
    <col min="3845" max="3845" width="25.42578125" style="2" customWidth="1"/>
    <col min="3846" max="3846" width="24.42578125" style="2" customWidth="1"/>
    <col min="3847" max="3847" width="25.5703125" style="2" customWidth="1"/>
    <col min="3848" max="4096" width="9.140625" style="2"/>
    <col min="4097" max="4097" width="4" style="2" customWidth="1"/>
    <col min="4098" max="4098" width="17" style="2" customWidth="1"/>
    <col min="4099" max="4099" width="40.28515625" style="2" customWidth="1"/>
    <col min="4100" max="4100" width="43.28515625" style="2" customWidth="1"/>
    <col min="4101" max="4101" width="25.42578125" style="2" customWidth="1"/>
    <col min="4102" max="4102" width="24.42578125" style="2" customWidth="1"/>
    <col min="4103" max="4103" width="25.5703125" style="2" customWidth="1"/>
    <col min="4104" max="4352" width="9.140625" style="2"/>
    <col min="4353" max="4353" width="4" style="2" customWidth="1"/>
    <col min="4354" max="4354" width="17" style="2" customWidth="1"/>
    <col min="4355" max="4355" width="40.28515625" style="2" customWidth="1"/>
    <col min="4356" max="4356" width="43.28515625" style="2" customWidth="1"/>
    <col min="4357" max="4357" width="25.42578125" style="2" customWidth="1"/>
    <col min="4358" max="4358" width="24.42578125" style="2" customWidth="1"/>
    <col min="4359" max="4359" width="25.5703125" style="2" customWidth="1"/>
    <col min="4360" max="4608" width="9.140625" style="2"/>
    <col min="4609" max="4609" width="4" style="2" customWidth="1"/>
    <col min="4610" max="4610" width="17" style="2" customWidth="1"/>
    <col min="4611" max="4611" width="40.28515625" style="2" customWidth="1"/>
    <col min="4612" max="4612" width="43.28515625" style="2" customWidth="1"/>
    <col min="4613" max="4613" width="25.42578125" style="2" customWidth="1"/>
    <col min="4614" max="4614" width="24.42578125" style="2" customWidth="1"/>
    <col min="4615" max="4615" width="25.5703125" style="2" customWidth="1"/>
    <col min="4616" max="4864" width="9.140625" style="2"/>
    <col min="4865" max="4865" width="4" style="2" customWidth="1"/>
    <col min="4866" max="4866" width="17" style="2" customWidth="1"/>
    <col min="4867" max="4867" width="40.28515625" style="2" customWidth="1"/>
    <col min="4868" max="4868" width="43.28515625" style="2" customWidth="1"/>
    <col min="4869" max="4869" width="25.42578125" style="2" customWidth="1"/>
    <col min="4870" max="4870" width="24.42578125" style="2" customWidth="1"/>
    <col min="4871" max="4871" width="25.5703125" style="2" customWidth="1"/>
    <col min="4872" max="5120" width="9.140625" style="2"/>
    <col min="5121" max="5121" width="4" style="2" customWidth="1"/>
    <col min="5122" max="5122" width="17" style="2" customWidth="1"/>
    <col min="5123" max="5123" width="40.28515625" style="2" customWidth="1"/>
    <col min="5124" max="5124" width="43.28515625" style="2" customWidth="1"/>
    <col min="5125" max="5125" width="25.42578125" style="2" customWidth="1"/>
    <col min="5126" max="5126" width="24.42578125" style="2" customWidth="1"/>
    <col min="5127" max="5127" width="25.5703125" style="2" customWidth="1"/>
    <col min="5128" max="5376" width="9.140625" style="2"/>
    <col min="5377" max="5377" width="4" style="2" customWidth="1"/>
    <col min="5378" max="5378" width="17" style="2" customWidth="1"/>
    <col min="5379" max="5379" width="40.28515625" style="2" customWidth="1"/>
    <col min="5380" max="5380" width="43.28515625" style="2" customWidth="1"/>
    <col min="5381" max="5381" width="25.42578125" style="2" customWidth="1"/>
    <col min="5382" max="5382" width="24.42578125" style="2" customWidth="1"/>
    <col min="5383" max="5383" width="25.5703125" style="2" customWidth="1"/>
    <col min="5384" max="5632" width="9.140625" style="2"/>
    <col min="5633" max="5633" width="4" style="2" customWidth="1"/>
    <col min="5634" max="5634" width="17" style="2" customWidth="1"/>
    <col min="5635" max="5635" width="40.28515625" style="2" customWidth="1"/>
    <col min="5636" max="5636" width="43.28515625" style="2" customWidth="1"/>
    <col min="5637" max="5637" width="25.42578125" style="2" customWidth="1"/>
    <col min="5638" max="5638" width="24.42578125" style="2" customWidth="1"/>
    <col min="5639" max="5639" width="25.5703125" style="2" customWidth="1"/>
    <col min="5640" max="5888" width="9.140625" style="2"/>
    <col min="5889" max="5889" width="4" style="2" customWidth="1"/>
    <col min="5890" max="5890" width="17" style="2" customWidth="1"/>
    <col min="5891" max="5891" width="40.28515625" style="2" customWidth="1"/>
    <col min="5892" max="5892" width="43.28515625" style="2" customWidth="1"/>
    <col min="5893" max="5893" width="25.42578125" style="2" customWidth="1"/>
    <col min="5894" max="5894" width="24.42578125" style="2" customWidth="1"/>
    <col min="5895" max="5895" width="25.5703125" style="2" customWidth="1"/>
    <col min="5896" max="6144" width="9.140625" style="2"/>
    <col min="6145" max="6145" width="4" style="2" customWidth="1"/>
    <col min="6146" max="6146" width="17" style="2" customWidth="1"/>
    <col min="6147" max="6147" width="40.28515625" style="2" customWidth="1"/>
    <col min="6148" max="6148" width="43.28515625" style="2" customWidth="1"/>
    <col min="6149" max="6149" width="25.42578125" style="2" customWidth="1"/>
    <col min="6150" max="6150" width="24.42578125" style="2" customWidth="1"/>
    <col min="6151" max="6151" width="25.5703125" style="2" customWidth="1"/>
    <col min="6152" max="6400" width="9.140625" style="2"/>
    <col min="6401" max="6401" width="4" style="2" customWidth="1"/>
    <col min="6402" max="6402" width="17" style="2" customWidth="1"/>
    <col min="6403" max="6403" width="40.28515625" style="2" customWidth="1"/>
    <col min="6404" max="6404" width="43.28515625" style="2" customWidth="1"/>
    <col min="6405" max="6405" width="25.42578125" style="2" customWidth="1"/>
    <col min="6406" max="6406" width="24.42578125" style="2" customWidth="1"/>
    <col min="6407" max="6407" width="25.5703125" style="2" customWidth="1"/>
    <col min="6408" max="6656" width="9.140625" style="2"/>
    <col min="6657" max="6657" width="4" style="2" customWidth="1"/>
    <col min="6658" max="6658" width="17" style="2" customWidth="1"/>
    <col min="6659" max="6659" width="40.28515625" style="2" customWidth="1"/>
    <col min="6660" max="6660" width="43.28515625" style="2" customWidth="1"/>
    <col min="6661" max="6661" width="25.42578125" style="2" customWidth="1"/>
    <col min="6662" max="6662" width="24.42578125" style="2" customWidth="1"/>
    <col min="6663" max="6663" width="25.5703125" style="2" customWidth="1"/>
    <col min="6664" max="6912" width="9.140625" style="2"/>
    <col min="6913" max="6913" width="4" style="2" customWidth="1"/>
    <col min="6914" max="6914" width="17" style="2" customWidth="1"/>
    <col min="6915" max="6915" width="40.28515625" style="2" customWidth="1"/>
    <col min="6916" max="6916" width="43.28515625" style="2" customWidth="1"/>
    <col min="6917" max="6917" width="25.42578125" style="2" customWidth="1"/>
    <col min="6918" max="6918" width="24.42578125" style="2" customWidth="1"/>
    <col min="6919" max="6919" width="25.5703125" style="2" customWidth="1"/>
    <col min="6920" max="7168" width="9.140625" style="2"/>
    <col min="7169" max="7169" width="4" style="2" customWidth="1"/>
    <col min="7170" max="7170" width="17" style="2" customWidth="1"/>
    <col min="7171" max="7171" width="40.28515625" style="2" customWidth="1"/>
    <col min="7172" max="7172" width="43.28515625" style="2" customWidth="1"/>
    <col min="7173" max="7173" width="25.42578125" style="2" customWidth="1"/>
    <col min="7174" max="7174" width="24.42578125" style="2" customWidth="1"/>
    <col min="7175" max="7175" width="25.5703125" style="2" customWidth="1"/>
    <col min="7176" max="7424" width="9.140625" style="2"/>
    <col min="7425" max="7425" width="4" style="2" customWidth="1"/>
    <col min="7426" max="7426" width="17" style="2" customWidth="1"/>
    <col min="7427" max="7427" width="40.28515625" style="2" customWidth="1"/>
    <col min="7428" max="7428" width="43.28515625" style="2" customWidth="1"/>
    <col min="7429" max="7429" width="25.42578125" style="2" customWidth="1"/>
    <col min="7430" max="7430" width="24.42578125" style="2" customWidth="1"/>
    <col min="7431" max="7431" width="25.5703125" style="2" customWidth="1"/>
    <col min="7432" max="7680" width="9.140625" style="2"/>
    <col min="7681" max="7681" width="4" style="2" customWidth="1"/>
    <col min="7682" max="7682" width="17" style="2" customWidth="1"/>
    <col min="7683" max="7683" width="40.28515625" style="2" customWidth="1"/>
    <col min="7684" max="7684" width="43.28515625" style="2" customWidth="1"/>
    <col min="7685" max="7685" width="25.42578125" style="2" customWidth="1"/>
    <col min="7686" max="7686" width="24.42578125" style="2" customWidth="1"/>
    <col min="7687" max="7687" width="25.5703125" style="2" customWidth="1"/>
    <col min="7688" max="7936" width="9.140625" style="2"/>
    <col min="7937" max="7937" width="4" style="2" customWidth="1"/>
    <col min="7938" max="7938" width="17" style="2" customWidth="1"/>
    <col min="7939" max="7939" width="40.28515625" style="2" customWidth="1"/>
    <col min="7940" max="7940" width="43.28515625" style="2" customWidth="1"/>
    <col min="7941" max="7941" width="25.42578125" style="2" customWidth="1"/>
    <col min="7942" max="7942" width="24.42578125" style="2" customWidth="1"/>
    <col min="7943" max="7943" width="25.5703125" style="2" customWidth="1"/>
    <col min="7944" max="8192" width="9.140625" style="2"/>
    <col min="8193" max="8193" width="4" style="2" customWidth="1"/>
    <col min="8194" max="8194" width="17" style="2" customWidth="1"/>
    <col min="8195" max="8195" width="40.28515625" style="2" customWidth="1"/>
    <col min="8196" max="8196" width="43.28515625" style="2" customWidth="1"/>
    <col min="8197" max="8197" width="25.42578125" style="2" customWidth="1"/>
    <col min="8198" max="8198" width="24.42578125" style="2" customWidth="1"/>
    <col min="8199" max="8199" width="25.5703125" style="2" customWidth="1"/>
    <col min="8200" max="8448" width="9.140625" style="2"/>
    <col min="8449" max="8449" width="4" style="2" customWidth="1"/>
    <col min="8450" max="8450" width="17" style="2" customWidth="1"/>
    <col min="8451" max="8451" width="40.28515625" style="2" customWidth="1"/>
    <col min="8452" max="8452" width="43.28515625" style="2" customWidth="1"/>
    <col min="8453" max="8453" width="25.42578125" style="2" customWidth="1"/>
    <col min="8454" max="8454" width="24.42578125" style="2" customWidth="1"/>
    <col min="8455" max="8455" width="25.5703125" style="2" customWidth="1"/>
    <col min="8456" max="8704" width="9.140625" style="2"/>
    <col min="8705" max="8705" width="4" style="2" customWidth="1"/>
    <col min="8706" max="8706" width="17" style="2" customWidth="1"/>
    <col min="8707" max="8707" width="40.28515625" style="2" customWidth="1"/>
    <col min="8708" max="8708" width="43.28515625" style="2" customWidth="1"/>
    <col min="8709" max="8709" width="25.42578125" style="2" customWidth="1"/>
    <col min="8710" max="8710" width="24.42578125" style="2" customWidth="1"/>
    <col min="8711" max="8711" width="25.5703125" style="2" customWidth="1"/>
    <col min="8712" max="8960" width="9.140625" style="2"/>
    <col min="8961" max="8961" width="4" style="2" customWidth="1"/>
    <col min="8962" max="8962" width="17" style="2" customWidth="1"/>
    <col min="8963" max="8963" width="40.28515625" style="2" customWidth="1"/>
    <col min="8964" max="8964" width="43.28515625" style="2" customWidth="1"/>
    <col min="8965" max="8965" width="25.42578125" style="2" customWidth="1"/>
    <col min="8966" max="8966" width="24.42578125" style="2" customWidth="1"/>
    <col min="8967" max="8967" width="25.5703125" style="2" customWidth="1"/>
    <col min="8968" max="9216" width="9.140625" style="2"/>
    <col min="9217" max="9217" width="4" style="2" customWidth="1"/>
    <col min="9218" max="9218" width="17" style="2" customWidth="1"/>
    <col min="9219" max="9219" width="40.28515625" style="2" customWidth="1"/>
    <col min="9220" max="9220" width="43.28515625" style="2" customWidth="1"/>
    <col min="9221" max="9221" width="25.42578125" style="2" customWidth="1"/>
    <col min="9222" max="9222" width="24.42578125" style="2" customWidth="1"/>
    <col min="9223" max="9223" width="25.5703125" style="2" customWidth="1"/>
    <col min="9224" max="9472" width="9.140625" style="2"/>
    <col min="9473" max="9473" width="4" style="2" customWidth="1"/>
    <col min="9474" max="9474" width="17" style="2" customWidth="1"/>
    <col min="9475" max="9475" width="40.28515625" style="2" customWidth="1"/>
    <col min="9476" max="9476" width="43.28515625" style="2" customWidth="1"/>
    <col min="9477" max="9477" width="25.42578125" style="2" customWidth="1"/>
    <col min="9478" max="9478" width="24.42578125" style="2" customWidth="1"/>
    <col min="9479" max="9479" width="25.5703125" style="2" customWidth="1"/>
    <col min="9480" max="9728" width="9.140625" style="2"/>
    <col min="9729" max="9729" width="4" style="2" customWidth="1"/>
    <col min="9730" max="9730" width="17" style="2" customWidth="1"/>
    <col min="9731" max="9731" width="40.28515625" style="2" customWidth="1"/>
    <col min="9732" max="9732" width="43.28515625" style="2" customWidth="1"/>
    <col min="9733" max="9733" width="25.42578125" style="2" customWidth="1"/>
    <col min="9734" max="9734" width="24.42578125" style="2" customWidth="1"/>
    <col min="9735" max="9735" width="25.5703125" style="2" customWidth="1"/>
    <col min="9736" max="9984" width="9.140625" style="2"/>
    <col min="9985" max="9985" width="4" style="2" customWidth="1"/>
    <col min="9986" max="9986" width="17" style="2" customWidth="1"/>
    <col min="9987" max="9987" width="40.28515625" style="2" customWidth="1"/>
    <col min="9988" max="9988" width="43.28515625" style="2" customWidth="1"/>
    <col min="9989" max="9989" width="25.42578125" style="2" customWidth="1"/>
    <col min="9990" max="9990" width="24.42578125" style="2" customWidth="1"/>
    <col min="9991" max="9991" width="25.5703125" style="2" customWidth="1"/>
    <col min="9992" max="10240" width="9.140625" style="2"/>
    <col min="10241" max="10241" width="4" style="2" customWidth="1"/>
    <col min="10242" max="10242" width="17" style="2" customWidth="1"/>
    <col min="10243" max="10243" width="40.28515625" style="2" customWidth="1"/>
    <col min="10244" max="10244" width="43.28515625" style="2" customWidth="1"/>
    <col min="10245" max="10245" width="25.42578125" style="2" customWidth="1"/>
    <col min="10246" max="10246" width="24.42578125" style="2" customWidth="1"/>
    <col min="10247" max="10247" width="25.5703125" style="2" customWidth="1"/>
    <col min="10248" max="10496" width="9.140625" style="2"/>
    <col min="10497" max="10497" width="4" style="2" customWidth="1"/>
    <col min="10498" max="10498" width="17" style="2" customWidth="1"/>
    <col min="10499" max="10499" width="40.28515625" style="2" customWidth="1"/>
    <col min="10500" max="10500" width="43.28515625" style="2" customWidth="1"/>
    <col min="10501" max="10501" width="25.42578125" style="2" customWidth="1"/>
    <col min="10502" max="10502" width="24.42578125" style="2" customWidth="1"/>
    <col min="10503" max="10503" width="25.5703125" style="2" customWidth="1"/>
    <col min="10504" max="10752" width="9.140625" style="2"/>
    <col min="10753" max="10753" width="4" style="2" customWidth="1"/>
    <col min="10754" max="10754" width="17" style="2" customWidth="1"/>
    <col min="10755" max="10755" width="40.28515625" style="2" customWidth="1"/>
    <col min="10756" max="10756" width="43.28515625" style="2" customWidth="1"/>
    <col min="10757" max="10757" width="25.42578125" style="2" customWidth="1"/>
    <col min="10758" max="10758" width="24.42578125" style="2" customWidth="1"/>
    <col min="10759" max="10759" width="25.5703125" style="2" customWidth="1"/>
    <col min="10760" max="11008" width="9.140625" style="2"/>
    <col min="11009" max="11009" width="4" style="2" customWidth="1"/>
    <col min="11010" max="11010" width="17" style="2" customWidth="1"/>
    <col min="11011" max="11011" width="40.28515625" style="2" customWidth="1"/>
    <col min="11012" max="11012" width="43.28515625" style="2" customWidth="1"/>
    <col min="11013" max="11013" width="25.42578125" style="2" customWidth="1"/>
    <col min="11014" max="11014" width="24.42578125" style="2" customWidth="1"/>
    <col min="11015" max="11015" width="25.5703125" style="2" customWidth="1"/>
    <col min="11016" max="11264" width="9.140625" style="2"/>
    <col min="11265" max="11265" width="4" style="2" customWidth="1"/>
    <col min="11266" max="11266" width="17" style="2" customWidth="1"/>
    <col min="11267" max="11267" width="40.28515625" style="2" customWidth="1"/>
    <col min="11268" max="11268" width="43.28515625" style="2" customWidth="1"/>
    <col min="11269" max="11269" width="25.42578125" style="2" customWidth="1"/>
    <col min="11270" max="11270" width="24.42578125" style="2" customWidth="1"/>
    <col min="11271" max="11271" width="25.5703125" style="2" customWidth="1"/>
    <col min="11272" max="11520" width="9.140625" style="2"/>
    <col min="11521" max="11521" width="4" style="2" customWidth="1"/>
    <col min="11522" max="11522" width="17" style="2" customWidth="1"/>
    <col min="11523" max="11523" width="40.28515625" style="2" customWidth="1"/>
    <col min="11524" max="11524" width="43.28515625" style="2" customWidth="1"/>
    <col min="11525" max="11525" width="25.42578125" style="2" customWidth="1"/>
    <col min="11526" max="11526" width="24.42578125" style="2" customWidth="1"/>
    <col min="11527" max="11527" width="25.5703125" style="2" customWidth="1"/>
    <col min="11528" max="11776" width="9.140625" style="2"/>
    <col min="11777" max="11777" width="4" style="2" customWidth="1"/>
    <col min="11778" max="11778" width="17" style="2" customWidth="1"/>
    <col min="11779" max="11779" width="40.28515625" style="2" customWidth="1"/>
    <col min="11780" max="11780" width="43.28515625" style="2" customWidth="1"/>
    <col min="11781" max="11781" width="25.42578125" style="2" customWidth="1"/>
    <col min="11782" max="11782" width="24.42578125" style="2" customWidth="1"/>
    <col min="11783" max="11783" width="25.5703125" style="2" customWidth="1"/>
    <col min="11784" max="12032" width="9.140625" style="2"/>
    <col min="12033" max="12033" width="4" style="2" customWidth="1"/>
    <col min="12034" max="12034" width="17" style="2" customWidth="1"/>
    <col min="12035" max="12035" width="40.28515625" style="2" customWidth="1"/>
    <col min="12036" max="12036" width="43.28515625" style="2" customWidth="1"/>
    <col min="12037" max="12037" width="25.42578125" style="2" customWidth="1"/>
    <col min="12038" max="12038" width="24.42578125" style="2" customWidth="1"/>
    <col min="12039" max="12039" width="25.5703125" style="2" customWidth="1"/>
    <col min="12040" max="12288" width="9.140625" style="2"/>
    <col min="12289" max="12289" width="4" style="2" customWidth="1"/>
    <col min="12290" max="12290" width="17" style="2" customWidth="1"/>
    <col min="12291" max="12291" width="40.28515625" style="2" customWidth="1"/>
    <col min="12292" max="12292" width="43.28515625" style="2" customWidth="1"/>
    <col min="12293" max="12293" width="25.42578125" style="2" customWidth="1"/>
    <col min="12294" max="12294" width="24.42578125" style="2" customWidth="1"/>
    <col min="12295" max="12295" width="25.5703125" style="2" customWidth="1"/>
    <col min="12296" max="12544" width="9.140625" style="2"/>
    <col min="12545" max="12545" width="4" style="2" customWidth="1"/>
    <col min="12546" max="12546" width="17" style="2" customWidth="1"/>
    <col min="12547" max="12547" width="40.28515625" style="2" customWidth="1"/>
    <col min="12548" max="12548" width="43.28515625" style="2" customWidth="1"/>
    <col min="12549" max="12549" width="25.42578125" style="2" customWidth="1"/>
    <col min="12550" max="12550" width="24.42578125" style="2" customWidth="1"/>
    <col min="12551" max="12551" width="25.5703125" style="2" customWidth="1"/>
    <col min="12552" max="12800" width="9.140625" style="2"/>
    <col min="12801" max="12801" width="4" style="2" customWidth="1"/>
    <col min="12802" max="12802" width="17" style="2" customWidth="1"/>
    <col min="12803" max="12803" width="40.28515625" style="2" customWidth="1"/>
    <col min="12804" max="12804" width="43.28515625" style="2" customWidth="1"/>
    <col min="12805" max="12805" width="25.42578125" style="2" customWidth="1"/>
    <col min="12806" max="12806" width="24.42578125" style="2" customWidth="1"/>
    <col min="12807" max="12807" width="25.5703125" style="2" customWidth="1"/>
    <col min="12808" max="13056" width="9.140625" style="2"/>
    <col min="13057" max="13057" width="4" style="2" customWidth="1"/>
    <col min="13058" max="13058" width="17" style="2" customWidth="1"/>
    <col min="13059" max="13059" width="40.28515625" style="2" customWidth="1"/>
    <col min="13060" max="13060" width="43.28515625" style="2" customWidth="1"/>
    <col min="13061" max="13061" width="25.42578125" style="2" customWidth="1"/>
    <col min="13062" max="13062" width="24.42578125" style="2" customWidth="1"/>
    <col min="13063" max="13063" width="25.5703125" style="2" customWidth="1"/>
    <col min="13064" max="13312" width="9.140625" style="2"/>
    <col min="13313" max="13313" width="4" style="2" customWidth="1"/>
    <col min="13314" max="13314" width="17" style="2" customWidth="1"/>
    <col min="13315" max="13315" width="40.28515625" style="2" customWidth="1"/>
    <col min="13316" max="13316" width="43.28515625" style="2" customWidth="1"/>
    <col min="13317" max="13317" width="25.42578125" style="2" customWidth="1"/>
    <col min="13318" max="13318" width="24.42578125" style="2" customWidth="1"/>
    <col min="13319" max="13319" width="25.5703125" style="2" customWidth="1"/>
    <col min="13320" max="13568" width="9.140625" style="2"/>
    <col min="13569" max="13569" width="4" style="2" customWidth="1"/>
    <col min="13570" max="13570" width="17" style="2" customWidth="1"/>
    <col min="13571" max="13571" width="40.28515625" style="2" customWidth="1"/>
    <col min="13572" max="13572" width="43.28515625" style="2" customWidth="1"/>
    <col min="13573" max="13573" width="25.42578125" style="2" customWidth="1"/>
    <col min="13574" max="13574" width="24.42578125" style="2" customWidth="1"/>
    <col min="13575" max="13575" width="25.5703125" style="2" customWidth="1"/>
    <col min="13576" max="13824" width="9.140625" style="2"/>
    <col min="13825" max="13825" width="4" style="2" customWidth="1"/>
    <col min="13826" max="13826" width="17" style="2" customWidth="1"/>
    <col min="13827" max="13827" width="40.28515625" style="2" customWidth="1"/>
    <col min="13828" max="13828" width="43.28515625" style="2" customWidth="1"/>
    <col min="13829" max="13829" width="25.42578125" style="2" customWidth="1"/>
    <col min="13830" max="13830" width="24.42578125" style="2" customWidth="1"/>
    <col min="13831" max="13831" width="25.5703125" style="2" customWidth="1"/>
    <col min="13832" max="14080" width="9.140625" style="2"/>
    <col min="14081" max="14081" width="4" style="2" customWidth="1"/>
    <col min="14082" max="14082" width="17" style="2" customWidth="1"/>
    <col min="14083" max="14083" width="40.28515625" style="2" customWidth="1"/>
    <col min="14084" max="14084" width="43.28515625" style="2" customWidth="1"/>
    <col min="14085" max="14085" width="25.42578125" style="2" customWidth="1"/>
    <col min="14086" max="14086" width="24.42578125" style="2" customWidth="1"/>
    <col min="14087" max="14087" width="25.5703125" style="2" customWidth="1"/>
    <col min="14088" max="14336" width="9.140625" style="2"/>
    <col min="14337" max="14337" width="4" style="2" customWidth="1"/>
    <col min="14338" max="14338" width="17" style="2" customWidth="1"/>
    <col min="14339" max="14339" width="40.28515625" style="2" customWidth="1"/>
    <col min="14340" max="14340" width="43.28515625" style="2" customWidth="1"/>
    <col min="14341" max="14341" width="25.42578125" style="2" customWidth="1"/>
    <col min="14342" max="14342" width="24.42578125" style="2" customWidth="1"/>
    <col min="14343" max="14343" width="25.5703125" style="2" customWidth="1"/>
    <col min="14344" max="14592" width="9.140625" style="2"/>
    <col min="14593" max="14593" width="4" style="2" customWidth="1"/>
    <col min="14594" max="14594" width="17" style="2" customWidth="1"/>
    <col min="14595" max="14595" width="40.28515625" style="2" customWidth="1"/>
    <col min="14596" max="14596" width="43.28515625" style="2" customWidth="1"/>
    <col min="14597" max="14597" width="25.42578125" style="2" customWidth="1"/>
    <col min="14598" max="14598" width="24.42578125" style="2" customWidth="1"/>
    <col min="14599" max="14599" width="25.5703125" style="2" customWidth="1"/>
    <col min="14600" max="14848" width="9.140625" style="2"/>
    <col min="14849" max="14849" width="4" style="2" customWidth="1"/>
    <col min="14850" max="14850" width="17" style="2" customWidth="1"/>
    <col min="14851" max="14851" width="40.28515625" style="2" customWidth="1"/>
    <col min="14852" max="14852" width="43.28515625" style="2" customWidth="1"/>
    <col min="14853" max="14853" width="25.42578125" style="2" customWidth="1"/>
    <col min="14854" max="14854" width="24.42578125" style="2" customWidth="1"/>
    <col min="14855" max="14855" width="25.5703125" style="2" customWidth="1"/>
    <col min="14856" max="15104" width="9.140625" style="2"/>
    <col min="15105" max="15105" width="4" style="2" customWidth="1"/>
    <col min="15106" max="15106" width="17" style="2" customWidth="1"/>
    <col min="15107" max="15107" width="40.28515625" style="2" customWidth="1"/>
    <col min="15108" max="15108" width="43.28515625" style="2" customWidth="1"/>
    <col min="15109" max="15109" width="25.42578125" style="2" customWidth="1"/>
    <col min="15110" max="15110" width="24.42578125" style="2" customWidth="1"/>
    <col min="15111" max="15111" width="25.5703125" style="2" customWidth="1"/>
    <col min="15112" max="15360" width="9.140625" style="2"/>
    <col min="15361" max="15361" width="4" style="2" customWidth="1"/>
    <col min="15362" max="15362" width="17" style="2" customWidth="1"/>
    <col min="15363" max="15363" width="40.28515625" style="2" customWidth="1"/>
    <col min="15364" max="15364" width="43.28515625" style="2" customWidth="1"/>
    <col min="15365" max="15365" width="25.42578125" style="2" customWidth="1"/>
    <col min="15366" max="15366" width="24.42578125" style="2" customWidth="1"/>
    <col min="15367" max="15367" width="25.5703125" style="2" customWidth="1"/>
    <col min="15368" max="15616" width="9.140625" style="2"/>
    <col min="15617" max="15617" width="4" style="2" customWidth="1"/>
    <col min="15618" max="15618" width="17" style="2" customWidth="1"/>
    <col min="15619" max="15619" width="40.28515625" style="2" customWidth="1"/>
    <col min="15620" max="15620" width="43.28515625" style="2" customWidth="1"/>
    <col min="15621" max="15621" width="25.42578125" style="2" customWidth="1"/>
    <col min="15622" max="15622" width="24.42578125" style="2" customWidth="1"/>
    <col min="15623" max="15623" width="25.5703125" style="2" customWidth="1"/>
    <col min="15624" max="15872" width="9.140625" style="2"/>
    <col min="15873" max="15873" width="4" style="2" customWidth="1"/>
    <col min="15874" max="15874" width="17" style="2" customWidth="1"/>
    <col min="15875" max="15875" width="40.28515625" style="2" customWidth="1"/>
    <col min="15876" max="15876" width="43.28515625" style="2" customWidth="1"/>
    <col min="15877" max="15877" width="25.42578125" style="2" customWidth="1"/>
    <col min="15878" max="15878" width="24.42578125" style="2" customWidth="1"/>
    <col min="15879" max="15879" width="25.5703125" style="2" customWidth="1"/>
    <col min="15880" max="16128" width="9.140625" style="2"/>
    <col min="16129" max="16129" width="4" style="2" customWidth="1"/>
    <col min="16130" max="16130" width="17" style="2" customWidth="1"/>
    <col min="16131" max="16131" width="40.28515625" style="2" customWidth="1"/>
    <col min="16132" max="16132" width="43.28515625" style="2" customWidth="1"/>
    <col min="16133" max="16133" width="25.42578125" style="2" customWidth="1"/>
    <col min="16134" max="16134" width="24.42578125" style="2" customWidth="1"/>
    <col min="16135" max="16135" width="25.5703125" style="2" customWidth="1"/>
    <col min="16136" max="16384" width="9.140625" style="2"/>
  </cols>
  <sheetData>
    <row r="1" spans="2:9">
      <c r="B1" s="1" t="s">
        <v>3</v>
      </c>
    </row>
    <row r="2" spans="2:9" ht="11.25" customHeight="1"/>
    <row r="3" spans="2:9" ht="28.5" customHeight="1">
      <c r="B3" s="44" t="s">
        <v>16</v>
      </c>
      <c r="C3" s="45">
        <v>104004</v>
      </c>
    </row>
    <row r="4" spans="2:9">
      <c r="B4" s="44" t="s">
        <v>4</v>
      </c>
      <c r="C4" s="46" t="s">
        <v>35</v>
      </c>
    </row>
    <row r="5" spans="2:9" ht="11.25" customHeight="1"/>
    <row r="6" spans="2:9">
      <c r="B6" s="1" t="s">
        <v>17</v>
      </c>
    </row>
    <row r="7" spans="2:9">
      <c r="B7" s="1"/>
    </row>
    <row r="8" spans="2:9" ht="60" customHeight="1">
      <c r="B8" s="243" t="s">
        <v>78</v>
      </c>
      <c r="C8" s="249" t="s">
        <v>77</v>
      </c>
      <c r="D8" s="249" t="s">
        <v>45</v>
      </c>
      <c r="E8" s="249"/>
      <c r="F8" s="249"/>
      <c r="G8" s="249"/>
      <c r="H8" s="243" t="s">
        <v>75</v>
      </c>
      <c r="I8" s="243" t="s">
        <v>76</v>
      </c>
    </row>
    <row r="9" spans="2:9" ht="55.5" customHeight="1">
      <c r="B9" s="244"/>
      <c r="C9" s="249"/>
      <c r="D9" s="94" t="s">
        <v>46</v>
      </c>
      <c r="E9" s="94" t="s">
        <v>69</v>
      </c>
      <c r="F9" s="94" t="s">
        <v>70</v>
      </c>
      <c r="G9" s="94" t="s">
        <v>71</v>
      </c>
      <c r="H9" s="244"/>
      <c r="I9" s="244"/>
    </row>
    <row r="10" spans="2:9" ht="168.75" customHeight="1">
      <c r="B10" s="228" t="s">
        <v>37</v>
      </c>
      <c r="C10" s="228" t="s">
        <v>79</v>
      </c>
      <c r="D10" s="93" t="s">
        <v>106</v>
      </c>
      <c r="E10" s="93">
        <v>29</v>
      </c>
      <c r="F10" s="93">
        <v>33</v>
      </c>
      <c r="G10" s="93">
        <v>2030</v>
      </c>
      <c r="H10" s="228" t="s">
        <v>108</v>
      </c>
      <c r="I10" s="228" t="s">
        <v>109</v>
      </c>
    </row>
    <row r="11" spans="2:9" ht="172.5" customHeight="1">
      <c r="B11" s="229"/>
      <c r="C11" s="229"/>
      <c r="D11" s="91" t="s">
        <v>107</v>
      </c>
      <c r="E11" s="92">
        <v>100</v>
      </c>
      <c r="F11" s="92">
        <v>100</v>
      </c>
      <c r="G11" s="96" t="s">
        <v>72</v>
      </c>
      <c r="H11" s="229"/>
      <c r="I11" s="229"/>
    </row>
    <row r="12" spans="2:9" ht="172.5" customHeight="1">
      <c r="B12" s="230"/>
      <c r="C12" s="230"/>
      <c r="D12" s="93" t="s">
        <v>110</v>
      </c>
      <c r="E12" s="93"/>
      <c r="F12" s="93">
        <v>100</v>
      </c>
      <c r="G12" s="49" t="s">
        <v>72</v>
      </c>
      <c r="H12" s="230"/>
      <c r="I12" s="230"/>
    </row>
    <row r="13" spans="2:9" ht="70.5" customHeight="1">
      <c r="B13" s="228" t="s">
        <v>39</v>
      </c>
      <c r="C13" s="228" t="s">
        <v>80</v>
      </c>
      <c r="D13" s="98" t="s">
        <v>125</v>
      </c>
      <c r="E13" s="101" t="s">
        <v>124</v>
      </c>
      <c r="F13" s="47">
        <v>55</v>
      </c>
      <c r="G13" s="93" t="s">
        <v>101</v>
      </c>
      <c r="H13" s="228" t="s">
        <v>114</v>
      </c>
      <c r="I13" s="228" t="s">
        <v>115</v>
      </c>
    </row>
    <row r="14" spans="2:9" ht="70.5" customHeight="1">
      <c r="B14" s="229"/>
      <c r="C14" s="229"/>
      <c r="D14" s="98" t="s">
        <v>126</v>
      </c>
      <c r="E14" s="101">
        <v>35</v>
      </c>
      <c r="F14" s="47">
        <v>40</v>
      </c>
      <c r="G14" s="93" t="s">
        <v>68</v>
      </c>
      <c r="H14" s="230"/>
      <c r="I14" s="230"/>
    </row>
    <row r="15" spans="2:9" ht="32.25" customHeight="1">
      <c r="B15" s="228" t="s">
        <v>42</v>
      </c>
      <c r="C15" s="228" t="s">
        <v>81</v>
      </c>
      <c r="D15" s="93" t="s">
        <v>56</v>
      </c>
      <c r="E15" s="93">
        <v>19.7</v>
      </c>
      <c r="F15" s="47">
        <v>21</v>
      </c>
      <c r="G15" s="93" t="s">
        <v>101</v>
      </c>
      <c r="H15" s="93"/>
      <c r="I15" s="48"/>
    </row>
    <row r="16" spans="2:9" ht="51.75" customHeight="1">
      <c r="B16" s="229"/>
      <c r="C16" s="229"/>
      <c r="D16" s="93" t="s">
        <v>57</v>
      </c>
      <c r="E16" s="93">
        <v>6</v>
      </c>
      <c r="F16" s="47">
        <v>7</v>
      </c>
      <c r="G16" s="93" t="s">
        <v>101</v>
      </c>
      <c r="H16" s="93"/>
      <c r="I16" s="48"/>
    </row>
    <row r="17" spans="2:9" ht="35.25" customHeight="1">
      <c r="B17" s="228" t="s">
        <v>44</v>
      </c>
      <c r="C17" s="228" t="s">
        <v>82</v>
      </c>
      <c r="D17" s="88" t="s">
        <v>120</v>
      </c>
      <c r="E17" s="88" t="s">
        <v>121</v>
      </c>
      <c r="F17" s="88" t="s">
        <v>122</v>
      </c>
      <c r="G17" s="88" t="s">
        <v>101</v>
      </c>
      <c r="H17" s="228" t="s">
        <v>123</v>
      </c>
      <c r="I17" s="228" t="s">
        <v>83</v>
      </c>
    </row>
    <row r="18" spans="2:9" ht="35.25" customHeight="1">
      <c r="B18" s="229"/>
      <c r="C18" s="229"/>
      <c r="D18" s="88" t="s">
        <v>127</v>
      </c>
      <c r="E18" s="88"/>
      <c r="F18" s="102">
        <v>20</v>
      </c>
      <c r="G18" s="88" t="s">
        <v>119</v>
      </c>
      <c r="H18" s="229"/>
      <c r="I18" s="229"/>
    </row>
    <row r="19" spans="2:9" ht="35.25" customHeight="1">
      <c r="B19" s="229"/>
      <c r="C19" s="229"/>
      <c r="D19" s="88" t="s">
        <v>128</v>
      </c>
      <c r="E19" s="88"/>
      <c r="F19" s="102">
        <v>8</v>
      </c>
      <c r="G19" s="88" t="s">
        <v>119</v>
      </c>
      <c r="H19" s="229"/>
      <c r="I19" s="229"/>
    </row>
    <row r="20" spans="2:9" ht="57" customHeight="1">
      <c r="B20" s="229"/>
      <c r="C20" s="229"/>
      <c r="D20" s="88" t="s">
        <v>129</v>
      </c>
      <c r="E20" s="88"/>
      <c r="F20" s="102">
        <v>10</v>
      </c>
      <c r="G20" s="88" t="s">
        <v>119</v>
      </c>
      <c r="H20" s="229"/>
      <c r="I20" s="229"/>
    </row>
    <row r="21" spans="2:9" ht="52.5" customHeight="1">
      <c r="B21" s="229"/>
      <c r="C21" s="229"/>
      <c r="D21" s="88" t="s">
        <v>130</v>
      </c>
      <c r="E21" s="88"/>
      <c r="F21" s="102">
        <v>200</v>
      </c>
      <c r="G21" s="88" t="s">
        <v>119</v>
      </c>
      <c r="H21" s="229"/>
      <c r="I21" s="229"/>
    </row>
    <row r="22" spans="2:9" ht="35.25" customHeight="1">
      <c r="B22" s="229"/>
      <c r="C22" s="229"/>
      <c r="D22" s="88" t="s">
        <v>131</v>
      </c>
      <c r="E22" s="88"/>
      <c r="F22" s="102">
        <v>2</v>
      </c>
      <c r="G22" s="88" t="s">
        <v>119</v>
      </c>
      <c r="H22" s="229"/>
      <c r="I22" s="229"/>
    </row>
    <row r="23" spans="2:9" ht="50.25" customHeight="1" thickBot="1">
      <c r="B23" s="229"/>
      <c r="C23" s="229"/>
      <c r="D23" s="88" t="s">
        <v>132</v>
      </c>
      <c r="E23" s="88"/>
      <c r="F23" s="103">
        <v>147047</v>
      </c>
      <c r="G23" s="88" t="s">
        <v>119</v>
      </c>
      <c r="H23" s="229"/>
      <c r="I23" s="229"/>
    </row>
    <row r="24" spans="2:9" ht="57">
      <c r="B24" s="248"/>
      <c r="C24" s="272" t="s">
        <v>105</v>
      </c>
      <c r="D24" s="97" t="s">
        <v>116</v>
      </c>
      <c r="E24" s="97">
        <v>9.9</v>
      </c>
      <c r="F24" s="97">
        <v>15</v>
      </c>
      <c r="G24" s="97">
        <v>2025</v>
      </c>
      <c r="H24" s="100" t="s">
        <v>117</v>
      </c>
      <c r="I24" s="100" t="s">
        <v>118</v>
      </c>
    </row>
    <row r="25" spans="2:9" ht="57">
      <c r="B25" s="248"/>
      <c r="C25" s="273"/>
      <c r="D25" s="99" t="s">
        <v>112</v>
      </c>
      <c r="E25" s="97">
        <v>22.3</v>
      </c>
      <c r="F25" s="97">
        <v>35</v>
      </c>
      <c r="G25" s="97" t="s">
        <v>104</v>
      </c>
      <c r="H25" s="245" t="s">
        <v>114</v>
      </c>
      <c r="I25" s="245" t="s">
        <v>115</v>
      </c>
    </row>
    <row r="26" spans="2:9" ht="28.5">
      <c r="B26" s="248"/>
      <c r="C26" s="273"/>
      <c r="D26" s="99" t="s">
        <v>111</v>
      </c>
      <c r="E26" s="97">
        <v>47</v>
      </c>
      <c r="F26" s="97">
        <v>60</v>
      </c>
      <c r="G26" s="97" t="s">
        <v>104</v>
      </c>
      <c r="H26" s="246"/>
      <c r="I26" s="246"/>
    </row>
    <row r="27" spans="2:9" ht="42.75">
      <c r="B27" s="248"/>
      <c r="C27" s="274"/>
      <c r="D27" s="99" t="s">
        <v>113</v>
      </c>
      <c r="E27" s="97">
        <v>8.4</v>
      </c>
      <c r="F27" s="97">
        <v>12</v>
      </c>
      <c r="G27" s="97" t="s">
        <v>104</v>
      </c>
      <c r="H27" s="247"/>
      <c r="I27" s="247"/>
    </row>
  </sheetData>
  <mergeCells count="23">
    <mergeCell ref="I8:I9"/>
    <mergeCell ref="C8:C9"/>
    <mergeCell ref="B8:B9"/>
    <mergeCell ref="D8:G8"/>
    <mergeCell ref="B10:B12"/>
    <mergeCell ref="H10:H12"/>
    <mergeCell ref="I10:I12"/>
    <mergeCell ref="B24:B27"/>
    <mergeCell ref="H25:H27"/>
    <mergeCell ref="C24:C27"/>
    <mergeCell ref="I25:I27"/>
    <mergeCell ref="I17:I23"/>
    <mergeCell ref="I13:I14"/>
    <mergeCell ref="H8:H9"/>
    <mergeCell ref="B17:B23"/>
    <mergeCell ref="C17:C23"/>
    <mergeCell ref="H17:H23"/>
    <mergeCell ref="C10:C12"/>
    <mergeCell ref="B13:B14"/>
    <mergeCell ref="C13:C14"/>
    <mergeCell ref="B15:B16"/>
    <mergeCell ref="C15:C16"/>
    <mergeCell ref="H13:H14"/>
  </mergeCells>
  <pageMargins left="0" right="0" top="0" bottom="0" header="0" footer="0"/>
  <pageSetup paperSize="9" scale="5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B2:K187"/>
  <sheetViews>
    <sheetView topLeftCell="A183" zoomScaleNormal="100" workbookViewId="0">
      <selection activeCell="C208" sqref="C208"/>
    </sheetView>
  </sheetViews>
  <sheetFormatPr defaultRowHeight="14.25"/>
  <cols>
    <col min="1" max="1" width="4" style="10" customWidth="1"/>
    <col min="2" max="2" width="44.85546875" style="10" customWidth="1"/>
    <col min="3" max="3" width="62.140625" style="10" customWidth="1"/>
    <col min="4" max="6" width="14.28515625" style="12" customWidth="1"/>
    <col min="7" max="7" width="13.85546875" style="12" customWidth="1"/>
    <col min="8" max="8" width="14" style="12" customWidth="1"/>
    <col min="9" max="9" width="13.42578125" style="12" customWidth="1"/>
    <col min="10" max="10" width="13.140625" style="12" customWidth="1"/>
    <col min="11" max="11" width="14" style="12" customWidth="1"/>
    <col min="12" max="16384" width="9.140625" style="10"/>
  </cols>
  <sheetData>
    <row r="2" spans="2:11">
      <c r="B2" s="6" t="s">
        <v>3</v>
      </c>
      <c r="C2" s="7"/>
      <c r="D2" s="9"/>
      <c r="E2" s="9"/>
      <c r="F2" s="9"/>
      <c r="G2" s="9"/>
      <c r="H2" s="9"/>
      <c r="I2" s="9"/>
      <c r="J2" s="9"/>
      <c r="K2" s="9"/>
    </row>
    <row r="3" spans="2:11">
      <c r="B3" s="50"/>
      <c r="C3" s="7"/>
      <c r="D3" s="9"/>
      <c r="E3" s="9"/>
      <c r="F3" s="9"/>
      <c r="G3" s="9"/>
      <c r="H3" s="9"/>
      <c r="I3" s="9"/>
      <c r="J3" s="9"/>
      <c r="K3" s="9"/>
    </row>
    <row r="4" spans="2:11" ht="17.25" customHeight="1">
      <c r="B4" s="33" t="s">
        <v>19</v>
      </c>
      <c r="C4" s="51">
        <v>104004</v>
      </c>
      <c r="D4" s="9"/>
      <c r="E4" s="9"/>
      <c r="F4" s="9"/>
      <c r="G4" s="9"/>
      <c r="H4" s="9"/>
      <c r="I4" s="9"/>
      <c r="J4" s="9"/>
      <c r="K4" s="9"/>
    </row>
    <row r="5" spans="2:11" ht="14.25" customHeight="1">
      <c r="B5" s="33" t="s">
        <v>20</v>
      </c>
      <c r="C5" s="11" t="s">
        <v>34</v>
      </c>
      <c r="D5" s="9"/>
      <c r="E5" s="9"/>
      <c r="F5" s="9"/>
      <c r="G5" s="9"/>
      <c r="H5" s="9"/>
      <c r="I5" s="9"/>
      <c r="J5" s="9"/>
      <c r="K5" s="9"/>
    </row>
    <row r="6" spans="2:11">
      <c r="B6" s="7"/>
      <c r="C6" s="7"/>
      <c r="D6" s="9"/>
      <c r="E6" s="9"/>
      <c r="F6" s="9"/>
      <c r="G6" s="9"/>
      <c r="H6" s="9"/>
      <c r="I6" s="9"/>
      <c r="J6" s="9"/>
      <c r="K6" s="9"/>
    </row>
    <row r="7" spans="2:11">
      <c r="B7" s="6" t="s">
        <v>21</v>
      </c>
      <c r="C7" s="7"/>
      <c r="D7" s="9"/>
      <c r="E7" s="9"/>
      <c r="F7" s="9"/>
      <c r="G7" s="9"/>
      <c r="H7" s="9"/>
      <c r="I7" s="9"/>
      <c r="J7" s="9"/>
      <c r="K7" s="9"/>
    </row>
    <row r="8" spans="2:11" ht="15" customHeight="1">
      <c r="B8" s="7"/>
      <c r="C8" s="7"/>
      <c r="D8" s="9"/>
      <c r="E8" s="9"/>
      <c r="F8" s="9"/>
      <c r="G8" s="9"/>
      <c r="H8" s="9"/>
      <c r="I8" s="9"/>
      <c r="J8" s="9"/>
      <c r="K8" s="9"/>
    </row>
    <row r="9" spans="2:11">
      <c r="B9" s="67"/>
      <c r="C9" s="7"/>
      <c r="D9" s="9"/>
      <c r="E9" s="9"/>
      <c r="F9" s="9"/>
      <c r="G9" s="9"/>
      <c r="H9" s="9"/>
      <c r="I9" s="9"/>
      <c r="J9" s="9"/>
      <c r="K9" s="9"/>
    </row>
    <row r="10" spans="2:11" s="71" customFormat="1">
      <c r="B10" s="87"/>
      <c r="C10" s="87"/>
      <c r="D10" s="64"/>
      <c r="E10" s="64"/>
      <c r="F10" s="64"/>
      <c r="G10" s="64"/>
      <c r="H10" s="64"/>
      <c r="I10" s="64"/>
      <c r="J10" s="64"/>
      <c r="K10" s="64"/>
    </row>
    <row r="11" spans="2:11">
      <c r="B11" s="76" t="s">
        <v>22</v>
      </c>
      <c r="C11" s="76" t="s">
        <v>23</v>
      </c>
      <c r="D11" s="77"/>
      <c r="E11" s="78"/>
      <c r="F11" s="78"/>
      <c r="G11" s="78"/>
      <c r="H11" s="78"/>
      <c r="I11" s="78"/>
      <c r="J11" s="78"/>
      <c r="K11" s="78"/>
    </row>
    <row r="12" spans="2:11">
      <c r="B12" s="51">
        <v>1104</v>
      </c>
      <c r="C12" s="27" t="s">
        <v>38</v>
      </c>
      <c r="D12" s="79"/>
      <c r="E12" s="80"/>
      <c r="F12" s="80"/>
      <c r="G12" s="80"/>
      <c r="H12" s="80"/>
      <c r="I12" s="80"/>
      <c r="J12" s="80"/>
      <c r="K12" s="80"/>
    </row>
    <row r="13" spans="2:11">
      <c r="B13" s="60"/>
      <c r="C13" s="60"/>
      <c r="D13" s="61"/>
      <c r="E13" s="61"/>
      <c r="F13" s="61"/>
      <c r="G13" s="61"/>
      <c r="H13" s="61"/>
      <c r="I13" s="61"/>
      <c r="J13" s="61"/>
      <c r="K13" s="61"/>
    </row>
    <row r="14" spans="2:11">
      <c r="B14" s="54" t="s">
        <v>24</v>
      </c>
      <c r="C14" s="53"/>
      <c r="D14" s="52"/>
      <c r="E14" s="52"/>
      <c r="F14" s="52"/>
      <c r="G14" s="52"/>
      <c r="H14" s="52"/>
      <c r="I14" s="52"/>
      <c r="J14" s="52"/>
      <c r="K14" s="52"/>
    </row>
    <row r="15" spans="2:11">
      <c r="B15" s="60"/>
      <c r="C15" s="60"/>
      <c r="D15" s="61"/>
      <c r="E15" s="61"/>
      <c r="F15" s="61"/>
      <c r="G15" s="61"/>
      <c r="H15" s="61"/>
      <c r="I15" s="61"/>
      <c r="J15" s="61"/>
      <c r="K15" s="61"/>
    </row>
    <row r="16" spans="2:11">
      <c r="B16" s="60"/>
      <c r="C16" s="60"/>
      <c r="D16" s="61"/>
      <c r="E16" s="61"/>
      <c r="F16" s="61"/>
      <c r="G16" s="61"/>
      <c r="H16" s="61"/>
      <c r="I16" s="61"/>
      <c r="J16" s="61"/>
      <c r="K16" s="61"/>
    </row>
    <row r="17" spans="2:11">
      <c r="B17" s="108" t="s">
        <v>32</v>
      </c>
      <c r="C17" s="107" t="s">
        <v>27</v>
      </c>
      <c r="D17" s="82"/>
      <c r="E17" s="82"/>
      <c r="F17" s="82"/>
      <c r="G17" s="82"/>
      <c r="H17" s="82"/>
      <c r="I17" s="82"/>
      <c r="J17" s="82"/>
      <c r="K17" s="82"/>
    </row>
    <row r="18" spans="2:11" ht="25.5">
      <c r="B18" s="108" t="s">
        <v>59</v>
      </c>
      <c r="C18" s="106">
        <v>104004</v>
      </c>
      <c r="D18" s="82"/>
      <c r="E18" s="82"/>
      <c r="F18" s="82"/>
      <c r="G18" s="82"/>
      <c r="H18" s="82"/>
      <c r="I18" s="82"/>
      <c r="J18" s="82"/>
      <c r="K18" s="82"/>
    </row>
    <row r="19" spans="2:11">
      <c r="B19" s="108" t="s">
        <v>60</v>
      </c>
      <c r="C19" s="107" t="s">
        <v>35</v>
      </c>
      <c r="D19" s="82"/>
      <c r="E19" s="82"/>
      <c r="F19" s="82"/>
      <c r="G19" s="82"/>
      <c r="H19" s="82"/>
      <c r="I19" s="82"/>
      <c r="J19" s="82"/>
      <c r="K19" s="82"/>
    </row>
    <row r="20" spans="2:11">
      <c r="B20" s="108" t="s">
        <v>47</v>
      </c>
      <c r="C20" s="106">
        <v>1104</v>
      </c>
      <c r="D20" s="250" t="s">
        <v>25</v>
      </c>
      <c r="E20" s="250"/>
      <c r="F20" s="250"/>
      <c r="G20" s="250"/>
      <c r="H20" s="250"/>
      <c r="I20" s="250"/>
      <c r="J20" s="250"/>
      <c r="K20" s="250"/>
    </row>
    <row r="21" spans="2:11" ht="15" customHeight="1">
      <c r="B21" s="108" t="s">
        <v>48</v>
      </c>
      <c r="C21" s="105">
        <v>11002</v>
      </c>
      <c r="D21" s="254" t="s">
        <v>97</v>
      </c>
      <c r="E21" s="254" t="s">
        <v>96</v>
      </c>
      <c r="F21" s="256" t="s">
        <v>95</v>
      </c>
      <c r="G21" s="256" t="s">
        <v>94</v>
      </c>
      <c r="H21" s="256" t="s">
        <v>133</v>
      </c>
      <c r="I21" s="254" t="s">
        <v>134</v>
      </c>
      <c r="J21" s="254" t="s">
        <v>135</v>
      </c>
      <c r="K21" s="254" t="s">
        <v>136</v>
      </c>
    </row>
    <row r="22" spans="2:11" ht="56.25" customHeight="1">
      <c r="B22" s="108" t="s">
        <v>49</v>
      </c>
      <c r="C22" s="30" t="s">
        <v>137</v>
      </c>
      <c r="D22" s="254"/>
      <c r="E22" s="254"/>
      <c r="F22" s="256"/>
      <c r="G22" s="256"/>
      <c r="H22" s="256"/>
      <c r="I22" s="254"/>
      <c r="J22" s="254"/>
      <c r="K22" s="254"/>
    </row>
    <row r="23" spans="2:11" ht="83.25" customHeight="1">
      <c r="B23" s="108" t="s">
        <v>50</v>
      </c>
      <c r="C23" s="30" t="s">
        <v>138</v>
      </c>
      <c r="D23" s="254"/>
      <c r="E23" s="254"/>
      <c r="F23" s="256"/>
      <c r="G23" s="256"/>
      <c r="H23" s="256"/>
      <c r="I23" s="254"/>
      <c r="J23" s="254"/>
      <c r="K23" s="254"/>
    </row>
    <row r="24" spans="2:11" ht="21.75" customHeight="1">
      <c r="B24" s="108" t="s">
        <v>51</v>
      </c>
      <c r="C24" s="37" t="s">
        <v>28</v>
      </c>
      <c r="D24" s="254"/>
      <c r="E24" s="254"/>
      <c r="F24" s="256"/>
      <c r="G24" s="256"/>
      <c r="H24" s="256"/>
      <c r="I24" s="254"/>
      <c r="J24" s="254"/>
      <c r="K24" s="254"/>
    </row>
    <row r="25" spans="2:11" ht="22.5" customHeight="1">
      <c r="B25" s="108" t="s">
        <v>18</v>
      </c>
      <c r="C25" s="37" t="s">
        <v>33</v>
      </c>
      <c r="D25" s="254"/>
      <c r="E25" s="254"/>
      <c r="F25" s="256"/>
      <c r="G25" s="256"/>
      <c r="H25" s="256"/>
      <c r="I25" s="254"/>
      <c r="J25" s="254"/>
      <c r="K25" s="254"/>
    </row>
    <row r="26" spans="2:11" ht="18" customHeight="1">
      <c r="B26" s="258" t="s">
        <v>54</v>
      </c>
      <c r="C26" s="259"/>
      <c r="D26" s="255"/>
      <c r="E26" s="255"/>
      <c r="F26" s="257"/>
      <c r="G26" s="257"/>
      <c r="H26" s="257"/>
      <c r="I26" s="255"/>
      <c r="J26" s="255"/>
      <c r="K26" s="255"/>
    </row>
    <row r="27" spans="2:11" ht="31.5" customHeight="1">
      <c r="B27" s="42"/>
      <c r="C27" s="110" t="s">
        <v>139</v>
      </c>
      <c r="D27" s="95">
        <v>10250</v>
      </c>
      <c r="E27" s="95">
        <v>20500</v>
      </c>
      <c r="F27" s="111">
        <v>10250</v>
      </c>
      <c r="G27" s="111">
        <v>20500</v>
      </c>
      <c r="H27" s="111">
        <v>30750</v>
      </c>
      <c r="I27" s="112">
        <v>41000</v>
      </c>
      <c r="J27" s="112">
        <v>39000</v>
      </c>
      <c r="K27" s="95">
        <v>10</v>
      </c>
    </row>
    <row r="28" spans="2:11" ht="18.75" customHeight="1">
      <c r="B28" s="271" t="s">
        <v>53</v>
      </c>
      <c r="C28" s="271"/>
      <c r="D28" s="95"/>
      <c r="E28" s="95"/>
      <c r="F28" s="113">
        <v>165875</v>
      </c>
      <c r="G28" s="113">
        <f>F28*2</f>
        <v>331750</v>
      </c>
      <c r="H28" s="113">
        <f>F28*3</f>
        <v>497625</v>
      </c>
      <c r="I28" s="113">
        <v>663500</v>
      </c>
      <c r="J28" s="113">
        <v>629000</v>
      </c>
      <c r="K28" s="90">
        <v>1000000</v>
      </c>
    </row>
    <row r="29" spans="2:11">
      <c r="B29" s="60"/>
      <c r="C29" s="60"/>
      <c r="D29" s="61"/>
      <c r="E29" s="61"/>
      <c r="F29" s="61"/>
      <c r="G29" s="61"/>
      <c r="H29" s="61"/>
      <c r="I29" s="61"/>
      <c r="J29" s="61"/>
      <c r="K29" s="61"/>
    </row>
    <row r="30" spans="2:11">
      <c r="B30" s="122" t="s">
        <v>32</v>
      </c>
      <c r="C30" s="121" t="s">
        <v>27</v>
      </c>
      <c r="D30" s="82"/>
      <c r="E30" s="82"/>
      <c r="F30" s="82"/>
      <c r="G30" s="82"/>
      <c r="H30" s="82"/>
      <c r="I30" s="82"/>
      <c r="J30" s="82"/>
      <c r="K30" s="82"/>
    </row>
    <row r="31" spans="2:11" ht="25.5">
      <c r="B31" s="122" t="s">
        <v>59</v>
      </c>
      <c r="C31" s="120">
        <v>104004</v>
      </c>
      <c r="D31" s="82"/>
      <c r="E31" s="82"/>
      <c r="F31" s="82"/>
      <c r="G31" s="82"/>
      <c r="H31" s="82"/>
      <c r="I31" s="82"/>
      <c r="J31" s="82"/>
      <c r="K31" s="82"/>
    </row>
    <row r="32" spans="2:11">
      <c r="B32" s="122" t="s">
        <v>60</v>
      </c>
      <c r="C32" s="121" t="s">
        <v>35</v>
      </c>
      <c r="D32" s="82"/>
      <c r="E32" s="82"/>
      <c r="F32" s="82"/>
      <c r="G32" s="82"/>
      <c r="H32" s="82"/>
      <c r="I32" s="82"/>
      <c r="J32" s="82"/>
      <c r="K32" s="82"/>
    </row>
    <row r="33" spans="2:11">
      <c r="B33" s="122" t="s">
        <v>47</v>
      </c>
      <c r="C33" s="120">
        <v>1104</v>
      </c>
      <c r="D33" s="250" t="s">
        <v>25</v>
      </c>
      <c r="E33" s="250"/>
      <c r="F33" s="250"/>
      <c r="G33" s="250"/>
      <c r="H33" s="250"/>
      <c r="I33" s="250"/>
      <c r="J33" s="250"/>
      <c r="K33" s="250"/>
    </row>
    <row r="34" spans="2:11" ht="15" customHeight="1">
      <c r="B34" s="122" t="s">
        <v>48</v>
      </c>
      <c r="C34" s="119">
        <v>11003</v>
      </c>
      <c r="D34" s="254" t="s">
        <v>97</v>
      </c>
      <c r="E34" s="254" t="s">
        <v>96</v>
      </c>
      <c r="F34" s="256" t="s">
        <v>95</v>
      </c>
      <c r="G34" s="256" t="s">
        <v>94</v>
      </c>
      <c r="H34" s="256" t="s">
        <v>133</v>
      </c>
      <c r="I34" s="254" t="s">
        <v>134</v>
      </c>
      <c r="J34" s="254" t="s">
        <v>135</v>
      </c>
      <c r="K34" s="254" t="s">
        <v>136</v>
      </c>
    </row>
    <row r="35" spans="2:11" ht="45" customHeight="1">
      <c r="B35" s="122" t="s">
        <v>49</v>
      </c>
      <c r="C35" s="30" t="s">
        <v>147</v>
      </c>
      <c r="D35" s="254"/>
      <c r="E35" s="254"/>
      <c r="F35" s="256"/>
      <c r="G35" s="256"/>
      <c r="H35" s="256"/>
      <c r="I35" s="254"/>
      <c r="J35" s="254"/>
      <c r="K35" s="254"/>
    </row>
    <row r="36" spans="2:11" ht="126.75" customHeight="1">
      <c r="B36" s="122" t="s">
        <v>50</v>
      </c>
      <c r="C36" s="30" t="s">
        <v>146</v>
      </c>
      <c r="D36" s="254"/>
      <c r="E36" s="254"/>
      <c r="F36" s="256"/>
      <c r="G36" s="256"/>
      <c r="H36" s="256"/>
      <c r="I36" s="254"/>
      <c r="J36" s="254"/>
      <c r="K36" s="254"/>
    </row>
    <row r="37" spans="2:11" ht="21.75" customHeight="1">
      <c r="B37" s="122" t="s">
        <v>51</v>
      </c>
      <c r="C37" s="37" t="s">
        <v>28</v>
      </c>
      <c r="D37" s="254"/>
      <c r="E37" s="254"/>
      <c r="F37" s="256"/>
      <c r="G37" s="256"/>
      <c r="H37" s="256"/>
      <c r="I37" s="254"/>
      <c r="J37" s="254"/>
      <c r="K37" s="254"/>
    </row>
    <row r="38" spans="2:11" ht="22.5" customHeight="1">
      <c r="B38" s="122" t="s">
        <v>18</v>
      </c>
      <c r="C38" s="37" t="s">
        <v>33</v>
      </c>
      <c r="D38" s="254"/>
      <c r="E38" s="254"/>
      <c r="F38" s="256"/>
      <c r="G38" s="256"/>
      <c r="H38" s="256"/>
      <c r="I38" s="254"/>
      <c r="J38" s="254"/>
      <c r="K38" s="254"/>
    </row>
    <row r="39" spans="2:11" ht="18" customHeight="1">
      <c r="B39" s="258" t="s">
        <v>54</v>
      </c>
      <c r="C39" s="259"/>
      <c r="D39" s="255"/>
      <c r="E39" s="255"/>
      <c r="F39" s="257"/>
      <c r="G39" s="257"/>
      <c r="H39" s="257"/>
      <c r="I39" s="255"/>
      <c r="J39" s="255"/>
      <c r="K39" s="255"/>
    </row>
    <row r="40" spans="2:11" ht="30" customHeight="1">
      <c r="B40" s="42"/>
      <c r="C40" s="129" t="s">
        <v>148</v>
      </c>
      <c r="D40" s="135"/>
      <c r="E40" s="135"/>
      <c r="F40" s="131">
        <v>50</v>
      </c>
      <c r="G40" s="130">
        <v>100</v>
      </c>
      <c r="H40" s="130">
        <v>150</v>
      </c>
      <c r="I40" s="130">
        <v>200</v>
      </c>
      <c r="J40" s="130">
        <v>500</v>
      </c>
      <c r="K40" s="130">
        <v>1000</v>
      </c>
    </row>
    <row r="41" spans="2:11" ht="27" customHeight="1">
      <c r="B41" s="42"/>
      <c r="C41" s="132" t="s">
        <v>149</v>
      </c>
      <c r="D41" s="135"/>
      <c r="E41" s="135"/>
      <c r="F41" s="131">
        <v>25</v>
      </c>
      <c r="G41" s="130">
        <v>50</v>
      </c>
      <c r="H41" s="130">
        <v>75</v>
      </c>
      <c r="I41" s="130">
        <v>100</v>
      </c>
      <c r="J41" s="130">
        <v>200</v>
      </c>
      <c r="K41" s="130">
        <v>300</v>
      </c>
    </row>
    <row r="42" spans="2:11" ht="30.75" customHeight="1">
      <c r="B42" s="42"/>
      <c r="C42" s="132" t="s">
        <v>150</v>
      </c>
      <c r="D42" s="135"/>
      <c r="E42" s="135"/>
      <c r="F42" s="130">
        <v>7</v>
      </c>
      <c r="G42" s="130">
        <v>15</v>
      </c>
      <c r="H42" s="130">
        <v>23</v>
      </c>
      <c r="I42" s="130">
        <v>30</v>
      </c>
      <c r="J42" s="130">
        <v>50</v>
      </c>
      <c r="K42" s="130">
        <v>70</v>
      </c>
    </row>
    <row r="43" spans="2:11" ht="32.25" customHeight="1">
      <c r="B43" s="42"/>
      <c r="C43" s="132" t="s">
        <v>151</v>
      </c>
      <c r="D43" s="135"/>
      <c r="E43" s="135"/>
      <c r="F43" s="130">
        <v>0</v>
      </c>
      <c r="G43" s="130">
        <v>1</v>
      </c>
      <c r="H43" s="130">
        <v>1</v>
      </c>
      <c r="I43" s="130">
        <v>2</v>
      </c>
      <c r="J43" s="130">
        <v>3</v>
      </c>
      <c r="K43" s="130">
        <v>5</v>
      </c>
    </row>
    <row r="44" spans="2:11" ht="16.5" customHeight="1">
      <c r="B44" s="42"/>
      <c r="C44" s="133" t="s">
        <v>152</v>
      </c>
      <c r="D44" s="135"/>
      <c r="E44" s="135"/>
      <c r="F44" s="130">
        <v>0</v>
      </c>
      <c r="G44" s="130">
        <v>1</v>
      </c>
      <c r="H44" s="130">
        <v>2</v>
      </c>
      <c r="I44" s="130">
        <v>2</v>
      </c>
      <c r="J44" s="130">
        <v>5</v>
      </c>
      <c r="K44" s="130">
        <v>7</v>
      </c>
    </row>
    <row r="45" spans="2:11" ht="20.25" customHeight="1">
      <c r="B45" s="42"/>
      <c r="C45" s="133" t="s">
        <v>153</v>
      </c>
      <c r="D45" s="95">
        <v>10250</v>
      </c>
      <c r="E45" s="95">
        <v>20500</v>
      </c>
      <c r="F45" s="130">
        <v>0</v>
      </c>
      <c r="G45" s="130">
        <v>0</v>
      </c>
      <c r="H45" s="130">
        <v>0</v>
      </c>
      <c r="I45" s="130">
        <v>1</v>
      </c>
      <c r="J45" s="130">
        <v>3</v>
      </c>
      <c r="K45" s="130">
        <v>5</v>
      </c>
    </row>
    <row r="46" spans="2:11" ht="18.75" customHeight="1">
      <c r="B46" s="264" t="s">
        <v>53</v>
      </c>
      <c r="C46" s="265"/>
      <c r="D46" s="95"/>
      <c r="E46" s="95"/>
      <c r="F46" s="134">
        <v>15000</v>
      </c>
      <c r="G46" s="134">
        <v>30000</v>
      </c>
      <c r="H46" s="134">
        <v>45000</v>
      </c>
      <c r="I46" s="134">
        <v>60000</v>
      </c>
      <c r="J46" s="134">
        <v>100000</v>
      </c>
      <c r="K46" s="134">
        <v>140000</v>
      </c>
    </row>
    <row r="47" spans="2:11" s="39" customFormat="1">
      <c r="B47" s="65"/>
      <c r="C47" s="66"/>
      <c r="D47" s="69"/>
      <c r="E47" s="69"/>
      <c r="F47" s="69"/>
      <c r="G47" s="69"/>
      <c r="H47" s="69"/>
      <c r="I47" s="69"/>
      <c r="J47" s="69"/>
      <c r="K47" s="69"/>
    </row>
    <row r="48" spans="2:11">
      <c r="B48" s="122" t="s">
        <v>32</v>
      </c>
      <c r="C48" s="121" t="s">
        <v>27</v>
      </c>
      <c r="D48" s="82"/>
      <c r="E48" s="82"/>
      <c r="F48" s="82"/>
      <c r="G48" s="82"/>
      <c r="H48" s="82"/>
      <c r="I48" s="82"/>
      <c r="J48" s="82"/>
      <c r="K48" s="82"/>
    </row>
    <row r="49" spans="2:11" ht="25.5">
      <c r="B49" s="122" t="s">
        <v>59</v>
      </c>
      <c r="C49" s="120">
        <v>104004</v>
      </c>
      <c r="D49" s="82"/>
      <c r="E49" s="82"/>
      <c r="F49" s="82"/>
      <c r="G49" s="82"/>
      <c r="H49" s="82"/>
      <c r="I49" s="82"/>
      <c r="J49" s="82"/>
      <c r="K49" s="82"/>
    </row>
    <row r="50" spans="2:11">
      <c r="B50" s="122" t="s">
        <v>60</v>
      </c>
      <c r="C50" s="121" t="s">
        <v>35</v>
      </c>
      <c r="D50" s="82"/>
      <c r="E50" s="82"/>
      <c r="F50" s="82"/>
      <c r="G50" s="82"/>
      <c r="H50" s="82"/>
      <c r="I50" s="82"/>
      <c r="J50" s="82"/>
      <c r="K50" s="82"/>
    </row>
    <row r="51" spans="2:11">
      <c r="B51" s="122" t="s">
        <v>47</v>
      </c>
      <c r="C51" s="120">
        <v>1104</v>
      </c>
      <c r="D51" s="250" t="s">
        <v>25</v>
      </c>
      <c r="E51" s="250"/>
      <c r="F51" s="250"/>
      <c r="G51" s="250"/>
      <c r="H51" s="250"/>
      <c r="I51" s="250"/>
      <c r="J51" s="250"/>
      <c r="K51" s="250"/>
    </row>
    <row r="52" spans="2:11" ht="15" customHeight="1">
      <c r="B52" s="122" t="s">
        <v>48</v>
      </c>
      <c r="C52" s="119">
        <v>11004</v>
      </c>
      <c r="D52" s="254" t="s">
        <v>97</v>
      </c>
      <c r="E52" s="254" t="s">
        <v>96</v>
      </c>
      <c r="F52" s="256" t="s">
        <v>95</v>
      </c>
      <c r="G52" s="256" t="s">
        <v>94</v>
      </c>
      <c r="H52" s="256" t="s">
        <v>133</v>
      </c>
      <c r="I52" s="254" t="s">
        <v>134</v>
      </c>
      <c r="J52" s="254" t="s">
        <v>135</v>
      </c>
      <c r="K52" s="254" t="s">
        <v>136</v>
      </c>
    </row>
    <row r="53" spans="2:11" ht="34.5" customHeight="1">
      <c r="B53" s="122" t="s">
        <v>49</v>
      </c>
      <c r="C53" s="30" t="s">
        <v>154</v>
      </c>
      <c r="D53" s="254"/>
      <c r="E53" s="254"/>
      <c r="F53" s="256"/>
      <c r="G53" s="256"/>
      <c r="H53" s="256"/>
      <c r="I53" s="254"/>
      <c r="J53" s="254"/>
      <c r="K53" s="254"/>
    </row>
    <row r="54" spans="2:11" ht="47.25" customHeight="1">
      <c r="B54" s="122" t="s">
        <v>50</v>
      </c>
      <c r="C54" s="30" t="s">
        <v>155</v>
      </c>
      <c r="D54" s="254"/>
      <c r="E54" s="254"/>
      <c r="F54" s="256"/>
      <c r="G54" s="256"/>
      <c r="H54" s="256"/>
      <c r="I54" s="254"/>
      <c r="J54" s="254"/>
      <c r="K54" s="254"/>
    </row>
    <row r="55" spans="2:11" ht="21.75" customHeight="1">
      <c r="B55" s="122" t="s">
        <v>51</v>
      </c>
      <c r="C55" s="37" t="s">
        <v>28</v>
      </c>
      <c r="D55" s="254"/>
      <c r="E55" s="254"/>
      <c r="F55" s="256"/>
      <c r="G55" s="256"/>
      <c r="H55" s="256"/>
      <c r="I55" s="254"/>
      <c r="J55" s="254"/>
      <c r="K55" s="254"/>
    </row>
    <row r="56" spans="2:11" ht="18.75" customHeight="1">
      <c r="B56" s="122" t="s">
        <v>18</v>
      </c>
      <c r="C56" s="37" t="s">
        <v>33</v>
      </c>
      <c r="D56" s="254"/>
      <c r="E56" s="254"/>
      <c r="F56" s="256"/>
      <c r="G56" s="256"/>
      <c r="H56" s="256"/>
      <c r="I56" s="254"/>
      <c r="J56" s="254"/>
      <c r="K56" s="254"/>
    </row>
    <row r="57" spans="2:11">
      <c r="B57" s="258" t="s">
        <v>54</v>
      </c>
      <c r="C57" s="259"/>
      <c r="D57" s="255"/>
      <c r="E57" s="255"/>
      <c r="F57" s="257"/>
      <c r="G57" s="257"/>
      <c r="H57" s="257"/>
      <c r="I57" s="255"/>
      <c r="J57" s="255"/>
      <c r="K57" s="255"/>
    </row>
    <row r="58" spans="2:11" ht="54" customHeight="1">
      <c r="B58" s="109"/>
      <c r="C58" s="121" t="s">
        <v>157</v>
      </c>
      <c r="D58" s="125"/>
      <c r="E58" s="137"/>
      <c r="F58" s="138">
        <v>12</v>
      </c>
      <c r="G58" s="138">
        <v>25</v>
      </c>
      <c r="H58" s="138">
        <v>35</v>
      </c>
      <c r="I58" s="137">
        <v>50</v>
      </c>
      <c r="J58" s="137">
        <v>50</v>
      </c>
      <c r="K58" s="137">
        <v>50</v>
      </c>
    </row>
    <row r="59" spans="2:11" ht="27.75" customHeight="1">
      <c r="B59" s="109"/>
      <c r="C59" s="120" t="s">
        <v>158</v>
      </c>
      <c r="D59" s="125"/>
      <c r="E59" s="137"/>
      <c r="F59" s="138">
        <v>12</v>
      </c>
      <c r="G59" s="138">
        <v>25</v>
      </c>
      <c r="H59" s="138">
        <v>35</v>
      </c>
      <c r="I59" s="137">
        <v>50</v>
      </c>
      <c r="J59" s="137">
        <v>50</v>
      </c>
      <c r="K59" s="137">
        <v>50</v>
      </c>
    </row>
    <row r="60" spans="2:11" ht="20.25" customHeight="1">
      <c r="B60" s="109"/>
      <c r="C60" s="120" t="s">
        <v>156</v>
      </c>
      <c r="D60" s="125"/>
      <c r="E60" s="137"/>
      <c r="F60" s="138">
        <v>1</v>
      </c>
      <c r="G60" s="138">
        <v>1</v>
      </c>
      <c r="H60" s="138">
        <v>1</v>
      </c>
      <c r="I60" s="137">
        <v>1</v>
      </c>
      <c r="J60" s="137">
        <v>1</v>
      </c>
      <c r="K60" s="137">
        <v>1</v>
      </c>
    </row>
    <row r="61" spans="2:11" ht="29.25" customHeight="1">
      <c r="B61" s="109"/>
      <c r="C61" s="120" t="s">
        <v>159</v>
      </c>
      <c r="D61" s="125"/>
      <c r="E61" s="137"/>
      <c r="F61" s="138">
        <v>125</v>
      </c>
      <c r="G61" s="138">
        <v>250</v>
      </c>
      <c r="H61" s="138">
        <v>350</v>
      </c>
      <c r="I61" s="137">
        <v>500</v>
      </c>
      <c r="J61" s="137">
        <v>500</v>
      </c>
      <c r="K61" s="137">
        <v>500</v>
      </c>
    </row>
    <row r="62" spans="2:11" ht="19.5" customHeight="1">
      <c r="B62" s="109"/>
      <c r="C62" s="120" t="s">
        <v>160</v>
      </c>
      <c r="D62" s="125"/>
      <c r="E62" s="137"/>
      <c r="F62" s="138">
        <v>3</v>
      </c>
      <c r="G62" s="138">
        <v>6</v>
      </c>
      <c r="H62" s="138">
        <v>10</v>
      </c>
      <c r="I62" s="137">
        <v>10</v>
      </c>
      <c r="J62" s="137">
        <v>10</v>
      </c>
      <c r="K62" s="137">
        <v>10</v>
      </c>
    </row>
    <row r="63" spans="2:11" ht="19.5" customHeight="1">
      <c r="B63" s="109"/>
      <c r="C63" s="120" t="s">
        <v>161</v>
      </c>
      <c r="D63" s="125"/>
      <c r="E63" s="137"/>
      <c r="F63" s="138">
        <v>3</v>
      </c>
      <c r="G63" s="138">
        <v>6</v>
      </c>
      <c r="H63" s="138">
        <v>10</v>
      </c>
      <c r="I63" s="137">
        <v>10</v>
      </c>
      <c r="J63" s="137">
        <v>10</v>
      </c>
      <c r="K63" s="137">
        <v>10</v>
      </c>
    </row>
    <row r="64" spans="2:11" ht="13.5" customHeight="1">
      <c r="B64" s="252" t="s">
        <v>53</v>
      </c>
      <c r="C64" s="253"/>
      <c r="D64" s="125"/>
      <c r="E64" s="139"/>
      <c r="F64" s="139">
        <f>499098.7/4</f>
        <v>124774.675</v>
      </c>
      <c r="G64" s="139">
        <f>F64*2</f>
        <v>249549.35</v>
      </c>
      <c r="H64" s="139">
        <f>F64+G64</f>
        <v>374324.02500000002</v>
      </c>
      <c r="I64" s="139">
        <v>469098.7</v>
      </c>
      <c r="J64" s="139">
        <f>I64</f>
        <v>469098.7</v>
      </c>
      <c r="K64" s="139">
        <f>J64</f>
        <v>469098.7</v>
      </c>
    </row>
    <row r="65" spans="2:11" s="39" customFormat="1">
      <c r="B65" s="65"/>
      <c r="C65" s="66"/>
      <c r="D65" s="69"/>
      <c r="E65" s="69"/>
      <c r="F65" s="69"/>
      <c r="G65" s="69"/>
      <c r="H65" s="69"/>
      <c r="I65" s="69"/>
      <c r="J65" s="69"/>
      <c r="K65" s="69"/>
    </row>
    <row r="66" spans="2:11" s="39" customFormat="1">
      <c r="B66" s="65"/>
      <c r="C66" s="66"/>
      <c r="D66" s="69"/>
      <c r="E66" s="69"/>
      <c r="F66" s="69"/>
      <c r="G66" s="69"/>
      <c r="H66" s="69"/>
      <c r="I66" s="69"/>
      <c r="J66" s="69"/>
      <c r="K66" s="69"/>
    </row>
    <row r="67" spans="2:11">
      <c r="B67" s="152" t="s">
        <v>32</v>
      </c>
      <c r="C67" s="151" t="s">
        <v>27</v>
      </c>
      <c r="D67" s="82"/>
      <c r="E67" s="82"/>
      <c r="F67" s="82"/>
      <c r="G67" s="82"/>
      <c r="H67" s="82"/>
      <c r="I67" s="82"/>
      <c r="J67" s="82"/>
      <c r="K67" s="82"/>
    </row>
    <row r="68" spans="2:11" ht="25.5">
      <c r="B68" s="152" t="s">
        <v>59</v>
      </c>
      <c r="C68" s="149">
        <v>104004</v>
      </c>
      <c r="D68" s="82"/>
      <c r="E68" s="82"/>
      <c r="F68" s="82"/>
      <c r="G68" s="82"/>
      <c r="H68" s="82"/>
      <c r="I68" s="82"/>
      <c r="J68" s="82"/>
      <c r="K68" s="82"/>
    </row>
    <row r="69" spans="2:11">
      <c r="B69" s="152" t="s">
        <v>60</v>
      </c>
      <c r="C69" s="151" t="s">
        <v>35</v>
      </c>
      <c r="D69" s="82"/>
      <c r="E69" s="82"/>
      <c r="F69" s="82"/>
      <c r="G69" s="82"/>
      <c r="H69" s="82"/>
      <c r="I69" s="82"/>
      <c r="J69" s="82"/>
      <c r="K69" s="82"/>
    </row>
    <row r="70" spans="2:11">
      <c r="B70" s="152" t="s">
        <v>47</v>
      </c>
      <c r="C70" s="149">
        <v>1104</v>
      </c>
      <c r="D70" s="250" t="s">
        <v>25</v>
      </c>
      <c r="E70" s="250"/>
      <c r="F70" s="250"/>
      <c r="G70" s="250"/>
      <c r="H70" s="250"/>
      <c r="I70" s="250"/>
      <c r="J70" s="250"/>
      <c r="K70" s="250"/>
    </row>
    <row r="71" spans="2:11" ht="15" customHeight="1">
      <c r="B71" s="152" t="s">
        <v>48</v>
      </c>
      <c r="C71" s="148">
        <v>11005</v>
      </c>
      <c r="D71" s="254" t="s">
        <v>97</v>
      </c>
      <c r="E71" s="254" t="s">
        <v>96</v>
      </c>
      <c r="F71" s="256" t="s">
        <v>95</v>
      </c>
      <c r="G71" s="256" t="s">
        <v>94</v>
      </c>
      <c r="H71" s="256" t="s">
        <v>133</v>
      </c>
      <c r="I71" s="254" t="s">
        <v>134</v>
      </c>
      <c r="J71" s="254" t="s">
        <v>135</v>
      </c>
      <c r="K71" s="254" t="s">
        <v>136</v>
      </c>
    </row>
    <row r="72" spans="2:11" ht="34.5" customHeight="1">
      <c r="B72" s="152" t="s">
        <v>49</v>
      </c>
      <c r="C72" s="30" t="s">
        <v>171</v>
      </c>
      <c r="D72" s="254"/>
      <c r="E72" s="254"/>
      <c r="F72" s="256"/>
      <c r="G72" s="256"/>
      <c r="H72" s="256"/>
      <c r="I72" s="254"/>
      <c r="J72" s="254"/>
      <c r="K72" s="254"/>
    </row>
    <row r="73" spans="2:11" ht="47.25" customHeight="1">
      <c r="B73" s="152" t="s">
        <v>50</v>
      </c>
      <c r="C73" s="30" t="s">
        <v>172</v>
      </c>
      <c r="D73" s="254"/>
      <c r="E73" s="254"/>
      <c r="F73" s="256"/>
      <c r="G73" s="256"/>
      <c r="H73" s="256"/>
      <c r="I73" s="254"/>
      <c r="J73" s="254"/>
      <c r="K73" s="254"/>
    </row>
    <row r="74" spans="2:11" ht="21.75" customHeight="1">
      <c r="B74" s="152" t="s">
        <v>51</v>
      </c>
      <c r="C74" s="37" t="s">
        <v>28</v>
      </c>
      <c r="D74" s="254"/>
      <c r="E74" s="254"/>
      <c r="F74" s="256"/>
      <c r="G74" s="256"/>
      <c r="H74" s="256"/>
      <c r="I74" s="254"/>
      <c r="J74" s="254"/>
      <c r="K74" s="254"/>
    </row>
    <row r="75" spans="2:11" ht="18.75" customHeight="1">
      <c r="B75" s="152" t="s">
        <v>18</v>
      </c>
      <c r="C75" s="37" t="s">
        <v>33</v>
      </c>
      <c r="D75" s="254"/>
      <c r="E75" s="254"/>
      <c r="F75" s="256"/>
      <c r="G75" s="256"/>
      <c r="H75" s="256"/>
      <c r="I75" s="254"/>
      <c r="J75" s="254"/>
      <c r="K75" s="254"/>
    </row>
    <row r="76" spans="2:11">
      <c r="B76" s="258" t="s">
        <v>54</v>
      </c>
      <c r="C76" s="259"/>
      <c r="D76" s="255"/>
      <c r="E76" s="255"/>
      <c r="F76" s="257"/>
      <c r="G76" s="257"/>
      <c r="H76" s="257"/>
      <c r="I76" s="255"/>
      <c r="J76" s="255"/>
      <c r="K76" s="255"/>
    </row>
    <row r="77" spans="2:11" ht="33" customHeight="1">
      <c r="B77" s="109"/>
      <c r="C77" s="164" t="s">
        <v>173</v>
      </c>
      <c r="D77" s="125"/>
      <c r="E77" s="137"/>
      <c r="F77" s="138"/>
      <c r="G77" s="138"/>
      <c r="H77" s="138"/>
      <c r="I77" s="165">
        <v>1</v>
      </c>
      <c r="J77" s="165" t="s">
        <v>179</v>
      </c>
      <c r="K77" s="166" t="s">
        <v>179</v>
      </c>
    </row>
    <row r="78" spans="2:11" ht="31.5" customHeight="1">
      <c r="B78" s="109"/>
      <c r="C78" s="164" t="s">
        <v>174</v>
      </c>
      <c r="D78" s="125"/>
      <c r="E78" s="137"/>
      <c r="F78" s="138"/>
      <c r="G78" s="138"/>
      <c r="H78" s="138"/>
      <c r="I78" s="167">
        <v>4</v>
      </c>
      <c r="J78" s="167">
        <v>4</v>
      </c>
      <c r="K78" s="168">
        <v>4</v>
      </c>
    </row>
    <row r="79" spans="2:11" ht="34.5" customHeight="1">
      <c r="B79" s="109"/>
      <c r="C79" s="164" t="s">
        <v>175</v>
      </c>
      <c r="D79" s="125"/>
      <c r="E79" s="137"/>
      <c r="F79" s="138"/>
      <c r="G79" s="138"/>
      <c r="H79" s="138"/>
      <c r="I79" s="165">
        <v>50</v>
      </c>
      <c r="J79" s="165">
        <v>55</v>
      </c>
      <c r="K79" s="169">
        <v>60</v>
      </c>
    </row>
    <row r="80" spans="2:11" ht="43.5" customHeight="1">
      <c r="B80" s="109"/>
      <c r="C80" s="164" t="s">
        <v>176</v>
      </c>
      <c r="D80" s="125"/>
      <c r="E80" s="137"/>
      <c r="F80" s="138"/>
      <c r="G80" s="138"/>
      <c r="H80" s="138"/>
      <c r="I80" s="165">
        <v>1</v>
      </c>
      <c r="J80" s="165">
        <v>1</v>
      </c>
      <c r="K80" s="169">
        <v>1</v>
      </c>
    </row>
    <row r="81" spans="2:11" ht="32.25" customHeight="1">
      <c r="B81" s="109"/>
      <c r="C81" s="164" t="s">
        <v>177</v>
      </c>
      <c r="D81" s="125"/>
      <c r="E81" s="137"/>
      <c r="F81" s="138"/>
      <c r="G81" s="138"/>
      <c r="H81" s="138"/>
      <c r="I81" s="165">
        <v>1</v>
      </c>
      <c r="J81" s="165">
        <v>1</v>
      </c>
      <c r="K81" s="170">
        <v>1</v>
      </c>
    </row>
    <row r="82" spans="2:11" ht="21" customHeight="1">
      <c r="B82" s="109"/>
      <c r="C82" s="164" t="s">
        <v>178</v>
      </c>
      <c r="D82" s="125"/>
      <c r="E82" s="137"/>
      <c r="F82" s="138"/>
      <c r="G82" s="138"/>
      <c r="H82" s="138"/>
      <c r="I82" s="165">
        <v>1</v>
      </c>
      <c r="J82" s="165">
        <v>1</v>
      </c>
      <c r="K82" s="170">
        <v>1</v>
      </c>
    </row>
    <row r="83" spans="2:11" ht="16.5" customHeight="1">
      <c r="B83" s="252" t="s">
        <v>53</v>
      </c>
      <c r="C83" s="253"/>
      <c r="D83" s="125"/>
      <c r="E83" s="139"/>
      <c r="F83" s="139"/>
      <c r="G83" s="139"/>
      <c r="H83" s="139"/>
      <c r="I83" s="139">
        <v>86000</v>
      </c>
      <c r="J83" s="139">
        <v>86500</v>
      </c>
      <c r="K83" s="139">
        <v>91800</v>
      </c>
    </row>
    <row r="84" spans="2:11" s="39" customFormat="1">
      <c r="B84" s="65"/>
      <c r="C84" s="66"/>
      <c r="D84" s="69"/>
      <c r="E84" s="69"/>
      <c r="F84" s="69"/>
      <c r="G84" s="69"/>
      <c r="H84" s="69"/>
      <c r="I84" s="69"/>
      <c r="J84" s="69"/>
      <c r="K84" s="69"/>
    </row>
    <row r="85" spans="2:11" ht="23.25" customHeight="1">
      <c r="B85" s="62"/>
      <c r="C85" s="63"/>
      <c r="D85" s="68"/>
      <c r="E85" s="74"/>
      <c r="F85" s="56"/>
      <c r="G85" s="56"/>
      <c r="H85" s="56"/>
      <c r="I85" s="56"/>
      <c r="J85" s="56"/>
      <c r="K85" s="56"/>
    </row>
    <row r="86" spans="2:11">
      <c r="B86" s="57"/>
      <c r="C86" s="58"/>
      <c r="D86" s="83"/>
      <c r="E86" s="83"/>
      <c r="F86" s="83"/>
      <c r="G86" s="83"/>
      <c r="H86" s="83"/>
      <c r="I86" s="83"/>
      <c r="J86" s="83"/>
      <c r="K86" s="83"/>
    </row>
    <row r="87" spans="2:11">
      <c r="B87" s="124" t="s">
        <v>32</v>
      </c>
      <c r="C87" s="136" t="s">
        <v>27</v>
      </c>
      <c r="D87" s="140"/>
      <c r="E87" s="141"/>
      <c r="F87" s="141"/>
      <c r="G87" s="141"/>
      <c r="H87" s="141"/>
      <c r="I87" s="141"/>
      <c r="J87" s="141"/>
      <c r="K87" s="141"/>
    </row>
    <row r="88" spans="2:11" ht="25.5">
      <c r="B88" s="109" t="s">
        <v>59</v>
      </c>
      <c r="C88" s="43">
        <v>104004</v>
      </c>
      <c r="D88" s="140"/>
      <c r="E88" s="141"/>
      <c r="F88" s="141"/>
      <c r="G88" s="141"/>
      <c r="H88" s="141"/>
      <c r="I88" s="141"/>
      <c r="J88" s="141"/>
      <c r="K88" s="141"/>
    </row>
    <row r="89" spans="2:11">
      <c r="B89" s="109" t="s">
        <v>60</v>
      </c>
      <c r="C89" s="142" t="s">
        <v>35</v>
      </c>
      <c r="D89" s="143"/>
      <c r="E89" s="141"/>
      <c r="F89" s="141"/>
      <c r="G89" s="141"/>
      <c r="H89" s="141"/>
      <c r="I89" s="141"/>
      <c r="J89" s="141"/>
      <c r="K89" s="141"/>
    </row>
    <row r="90" spans="2:11" ht="18.75" customHeight="1">
      <c r="B90" s="123" t="s">
        <v>47</v>
      </c>
      <c r="C90" s="119">
        <v>1104</v>
      </c>
      <c r="D90" s="250" t="s">
        <v>25</v>
      </c>
      <c r="E90" s="250"/>
      <c r="F90" s="250"/>
      <c r="G90" s="250"/>
      <c r="H90" s="250"/>
      <c r="I90" s="250"/>
      <c r="J90" s="250"/>
      <c r="K90" s="250"/>
    </row>
    <row r="91" spans="2:11" ht="22.5" customHeight="1">
      <c r="B91" s="123" t="s">
        <v>48</v>
      </c>
      <c r="C91" s="119">
        <v>32001</v>
      </c>
      <c r="D91" s="261" t="s">
        <v>97</v>
      </c>
      <c r="E91" s="261" t="s">
        <v>96</v>
      </c>
      <c r="F91" s="262" t="s">
        <v>95</v>
      </c>
      <c r="G91" s="262" t="s">
        <v>94</v>
      </c>
      <c r="H91" s="262" t="s">
        <v>93</v>
      </c>
      <c r="I91" s="261" t="s">
        <v>92</v>
      </c>
      <c r="J91" s="261" t="s">
        <v>99</v>
      </c>
      <c r="K91" s="261" t="s">
        <v>91</v>
      </c>
    </row>
    <row r="92" spans="2:11" ht="35.25" customHeight="1">
      <c r="B92" s="123" t="s">
        <v>49</v>
      </c>
      <c r="C92" s="37" t="s">
        <v>162</v>
      </c>
      <c r="D92" s="254"/>
      <c r="E92" s="254"/>
      <c r="F92" s="256"/>
      <c r="G92" s="256"/>
      <c r="H92" s="256"/>
      <c r="I92" s="254"/>
      <c r="J92" s="254"/>
      <c r="K92" s="254"/>
    </row>
    <row r="93" spans="2:11" ht="120.75" customHeight="1">
      <c r="B93" s="123" t="s">
        <v>50</v>
      </c>
      <c r="C93" s="30" t="s">
        <v>163</v>
      </c>
      <c r="D93" s="254"/>
      <c r="E93" s="254"/>
      <c r="F93" s="256"/>
      <c r="G93" s="256"/>
      <c r="H93" s="256"/>
      <c r="I93" s="254"/>
      <c r="J93" s="254"/>
      <c r="K93" s="254"/>
    </row>
    <row r="94" spans="2:11" ht="28.5" customHeight="1">
      <c r="B94" s="123" t="s">
        <v>51</v>
      </c>
      <c r="C94" s="30" t="s">
        <v>58</v>
      </c>
      <c r="D94" s="254"/>
      <c r="E94" s="254"/>
      <c r="F94" s="256"/>
      <c r="G94" s="256"/>
      <c r="H94" s="256"/>
      <c r="I94" s="254"/>
      <c r="J94" s="254"/>
      <c r="K94" s="254"/>
    </row>
    <row r="95" spans="2:11" ht="25.5">
      <c r="B95" s="37" t="s">
        <v>165</v>
      </c>
      <c r="C95" s="30" t="s">
        <v>166</v>
      </c>
      <c r="D95" s="254"/>
      <c r="E95" s="254"/>
      <c r="F95" s="256"/>
      <c r="G95" s="256"/>
      <c r="H95" s="256"/>
      <c r="I95" s="254"/>
      <c r="J95" s="254"/>
      <c r="K95" s="254"/>
    </row>
    <row r="96" spans="2:11">
      <c r="B96" s="260" t="s">
        <v>52</v>
      </c>
      <c r="C96" s="260"/>
      <c r="D96" s="255"/>
      <c r="E96" s="255"/>
      <c r="F96" s="257"/>
      <c r="G96" s="257"/>
      <c r="H96" s="257"/>
      <c r="I96" s="255"/>
      <c r="J96" s="255"/>
      <c r="K96" s="255"/>
    </row>
    <row r="97" spans="2:11" ht="23.25" customHeight="1">
      <c r="B97" s="144"/>
      <c r="C97" s="37" t="s">
        <v>164</v>
      </c>
      <c r="D97" s="145"/>
      <c r="E97" s="146"/>
      <c r="F97" s="147">
        <v>1</v>
      </c>
      <c r="G97" s="147">
        <v>1</v>
      </c>
      <c r="H97" s="147">
        <v>1</v>
      </c>
      <c r="I97" s="147">
        <v>1</v>
      </c>
      <c r="J97" s="147">
        <v>1</v>
      </c>
      <c r="K97" s="147">
        <v>1</v>
      </c>
    </row>
    <row r="98" spans="2:11">
      <c r="B98" s="62" t="s">
        <v>53</v>
      </c>
      <c r="C98" s="63"/>
      <c r="D98" s="38">
        <v>0</v>
      </c>
      <c r="E98" s="38">
        <v>0</v>
      </c>
      <c r="F98" s="104">
        <v>125000</v>
      </c>
      <c r="G98" s="104">
        <v>250000</v>
      </c>
      <c r="H98" s="104">
        <v>375000</v>
      </c>
      <c r="I98" s="104">
        <v>500000</v>
      </c>
      <c r="J98" s="104">
        <v>550000</v>
      </c>
      <c r="K98" s="104">
        <v>450000</v>
      </c>
    </row>
    <row r="99" spans="2:11">
      <c r="B99" s="60"/>
      <c r="C99" s="60"/>
      <c r="D99" s="61"/>
      <c r="E99" s="61"/>
      <c r="F99" s="61"/>
      <c r="G99" s="61"/>
      <c r="H99" s="61"/>
      <c r="I99" s="61"/>
      <c r="J99" s="61"/>
      <c r="K99" s="61"/>
    </row>
    <row r="100" spans="2:11">
      <c r="B100" s="155" t="s">
        <v>32</v>
      </c>
      <c r="C100" s="136" t="s">
        <v>27</v>
      </c>
      <c r="D100" s="140"/>
      <c r="E100" s="141"/>
      <c r="F100" s="141"/>
      <c r="G100" s="141"/>
      <c r="H100" s="141"/>
      <c r="I100" s="141"/>
      <c r="J100" s="141"/>
      <c r="K100" s="141"/>
    </row>
    <row r="101" spans="2:11" ht="25.5">
      <c r="B101" s="109" t="s">
        <v>59</v>
      </c>
      <c r="C101" s="43">
        <v>104004</v>
      </c>
      <c r="D101" s="140"/>
      <c r="E101" s="141"/>
      <c r="F101" s="141"/>
      <c r="G101" s="141"/>
      <c r="H101" s="141"/>
      <c r="I101" s="141"/>
      <c r="J101" s="141"/>
      <c r="K101" s="141"/>
    </row>
    <row r="102" spans="2:11">
      <c r="B102" s="109" t="s">
        <v>60</v>
      </c>
      <c r="C102" s="142" t="s">
        <v>35</v>
      </c>
      <c r="D102" s="143"/>
      <c r="E102" s="141"/>
      <c r="F102" s="141"/>
      <c r="G102" s="141"/>
      <c r="H102" s="141"/>
      <c r="I102" s="141"/>
      <c r="J102" s="141"/>
      <c r="K102" s="141"/>
    </row>
    <row r="103" spans="2:11">
      <c r="B103" s="154" t="s">
        <v>47</v>
      </c>
      <c r="C103" s="153">
        <v>1104</v>
      </c>
      <c r="D103" s="250" t="s">
        <v>25</v>
      </c>
      <c r="E103" s="250"/>
      <c r="F103" s="250"/>
      <c r="G103" s="250"/>
      <c r="H103" s="250"/>
      <c r="I103" s="250"/>
      <c r="J103" s="250"/>
      <c r="K103" s="250"/>
    </row>
    <row r="104" spans="2:11" ht="15" customHeight="1">
      <c r="B104" s="154" t="s">
        <v>48</v>
      </c>
      <c r="C104" s="153">
        <v>32002</v>
      </c>
      <c r="D104" s="261" t="s">
        <v>97</v>
      </c>
      <c r="E104" s="261" t="s">
        <v>96</v>
      </c>
      <c r="F104" s="262" t="s">
        <v>95</v>
      </c>
      <c r="G104" s="262" t="s">
        <v>94</v>
      </c>
      <c r="H104" s="262" t="s">
        <v>93</v>
      </c>
      <c r="I104" s="261" t="s">
        <v>92</v>
      </c>
      <c r="J104" s="261" t="s">
        <v>99</v>
      </c>
      <c r="K104" s="261" t="s">
        <v>91</v>
      </c>
    </row>
    <row r="105" spans="2:11" ht="48.75" customHeight="1">
      <c r="B105" s="154" t="s">
        <v>49</v>
      </c>
      <c r="C105" s="30" t="s">
        <v>180</v>
      </c>
      <c r="D105" s="254"/>
      <c r="E105" s="254"/>
      <c r="F105" s="256"/>
      <c r="G105" s="256"/>
      <c r="H105" s="256"/>
      <c r="I105" s="254"/>
      <c r="J105" s="254"/>
      <c r="K105" s="254"/>
    </row>
    <row r="106" spans="2:11" ht="60" customHeight="1">
      <c r="B106" s="154" t="s">
        <v>50</v>
      </c>
      <c r="C106" s="30" t="s">
        <v>182</v>
      </c>
      <c r="D106" s="254"/>
      <c r="E106" s="254"/>
      <c r="F106" s="256"/>
      <c r="G106" s="256"/>
      <c r="H106" s="256"/>
      <c r="I106" s="254"/>
      <c r="J106" s="254"/>
      <c r="K106" s="254"/>
    </row>
    <row r="107" spans="2:11" ht="30.75" customHeight="1">
      <c r="B107" s="154" t="s">
        <v>51</v>
      </c>
      <c r="C107" s="30" t="s">
        <v>58</v>
      </c>
      <c r="D107" s="254"/>
      <c r="E107" s="254"/>
      <c r="F107" s="256"/>
      <c r="G107" s="256"/>
      <c r="H107" s="256"/>
      <c r="I107" s="254"/>
      <c r="J107" s="254"/>
      <c r="K107" s="254"/>
    </row>
    <row r="108" spans="2:11" ht="25.5">
      <c r="B108" s="37" t="s">
        <v>165</v>
      </c>
      <c r="C108" s="30" t="s">
        <v>181</v>
      </c>
      <c r="D108" s="254"/>
      <c r="E108" s="254"/>
      <c r="F108" s="256"/>
      <c r="G108" s="256"/>
      <c r="H108" s="256"/>
      <c r="I108" s="254"/>
      <c r="J108" s="254"/>
      <c r="K108" s="254"/>
    </row>
    <row r="109" spans="2:11">
      <c r="B109" s="260" t="s">
        <v>52</v>
      </c>
      <c r="C109" s="260"/>
      <c r="D109" s="255"/>
      <c r="E109" s="255"/>
      <c r="F109" s="257"/>
      <c r="G109" s="257"/>
      <c r="H109" s="257"/>
      <c r="I109" s="255"/>
      <c r="J109" s="255"/>
      <c r="K109" s="255"/>
    </row>
    <row r="110" spans="2:11" ht="35.25" customHeight="1">
      <c r="B110" s="144"/>
      <c r="C110" s="37" t="s">
        <v>183</v>
      </c>
      <c r="D110" s="145"/>
      <c r="E110" s="146"/>
      <c r="F110" s="146"/>
      <c r="G110" s="146"/>
      <c r="H110" s="171"/>
      <c r="I110" s="172">
        <v>1</v>
      </c>
      <c r="J110" s="171"/>
      <c r="K110" s="172"/>
    </row>
    <row r="111" spans="2:11">
      <c r="B111" s="62" t="s">
        <v>53</v>
      </c>
      <c r="C111" s="63"/>
      <c r="D111" s="38">
        <v>0</v>
      </c>
      <c r="E111" s="38">
        <v>0</v>
      </c>
      <c r="F111" s="38">
        <v>30000</v>
      </c>
      <c r="G111" s="38">
        <v>30000</v>
      </c>
      <c r="H111" s="38">
        <v>30000</v>
      </c>
      <c r="I111" s="38">
        <v>30000</v>
      </c>
      <c r="J111" s="38">
        <v>30000</v>
      </c>
      <c r="K111" s="38">
        <v>30000</v>
      </c>
    </row>
    <row r="112" spans="2:11">
      <c r="B112" s="60"/>
      <c r="C112" s="60"/>
      <c r="D112" s="61"/>
      <c r="E112" s="61"/>
      <c r="F112" s="61"/>
      <c r="G112" s="61"/>
      <c r="H112" s="61"/>
      <c r="I112" s="61"/>
      <c r="J112" s="61"/>
      <c r="K112" s="61"/>
    </row>
    <row r="113" spans="2:11" s="39" customFormat="1">
      <c r="B113" s="65"/>
      <c r="C113" s="66"/>
      <c r="D113" s="69"/>
      <c r="E113" s="69"/>
      <c r="F113" s="69"/>
      <c r="G113" s="69"/>
      <c r="H113" s="69"/>
      <c r="I113" s="69"/>
      <c r="J113" s="69"/>
      <c r="K113" s="69"/>
    </row>
    <row r="114" spans="2:11">
      <c r="B114" s="76" t="s">
        <v>22</v>
      </c>
      <c r="C114" s="76" t="s">
        <v>23</v>
      </c>
      <c r="D114" s="84"/>
      <c r="E114" s="52"/>
      <c r="F114" s="52"/>
      <c r="G114" s="52"/>
      <c r="H114" s="52"/>
      <c r="I114" s="52"/>
      <c r="J114" s="52"/>
      <c r="K114" s="52"/>
    </row>
    <row r="115" spans="2:11">
      <c r="B115" s="55">
        <v>1165</v>
      </c>
      <c r="C115" s="40" t="s">
        <v>41</v>
      </c>
      <c r="D115" s="70"/>
      <c r="E115" s="85"/>
      <c r="F115" s="85"/>
      <c r="G115" s="85"/>
      <c r="H115" s="85"/>
      <c r="I115" s="85"/>
      <c r="J115" s="85"/>
      <c r="K115" s="85"/>
    </row>
    <row r="116" spans="2:11">
      <c r="B116" s="60"/>
      <c r="C116" s="60"/>
      <c r="D116" s="61"/>
      <c r="E116" s="61"/>
      <c r="F116" s="61"/>
      <c r="G116" s="61"/>
      <c r="H116" s="61"/>
      <c r="I116" s="61"/>
      <c r="J116" s="61"/>
      <c r="K116" s="61"/>
    </row>
    <row r="117" spans="2:11">
      <c r="B117" s="54" t="s">
        <v>24</v>
      </c>
      <c r="C117" s="53"/>
      <c r="D117" s="52"/>
      <c r="E117" s="52"/>
      <c r="F117" s="52"/>
      <c r="G117" s="52"/>
      <c r="H117" s="52"/>
      <c r="I117" s="52"/>
      <c r="J117" s="52"/>
      <c r="K117" s="52"/>
    </row>
    <row r="118" spans="2:11" s="29" customFormat="1">
      <c r="B118" s="60"/>
      <c r="C118" s="60"/>
      <c r="D118" s="75"/>
      <c r="E118" s="75"/>
      <c r="F118" s="75"/>
      <c r="G118" s="75"/>
      <c r="H118" s="75"/>
      <c r="I118" s="75"/>
      <c r="J118" s="75"/>
      <c r="K118" s="75"/>
    </row>
    <row r="119" spans="2:11" s="29" customFormat="1">
      <c r="B119" s="86"/>
      <c r="C119" s="86"/>
      <c r="D119" s="75"/>
      <c r="E119" s="75"/>
      <c r="F119" s="75"/>
      <c r="G119" s="75"/>
      <c r="H119" s="75"/>
      <c r="I119" s="75"/>
      <c r="J119" s="75"/>
      <c r="K119" s="75"/>
    </row>
    <row r="120" spans="2:11" s="29" customFormat="1" ht="18" customHeight="1">
      <c r="B120" s="117" t="s">
        <v>32</v>
      </c>
      <c r="C120" s="118" t="s">
        <v>27</v>
      </c>
      <c r="D120" s="125"/>
      <c r="E120" s="125"/>
      <c r="F120" s="125"/>
      <c r="G120" s="125"/>
      <c r="H120" s="125"/>
      <c r="I120" s="125"/>
      <c r="J120" s="125"/>
      <c r="K120" s="125"/>
    </row>
    <row r="121" spans="2:11" s="29" customFormat="1" ht="25.5">
      <c r="B121" s="117" t="s">
        <v>59</v>
      </c>
      <c r="C121" s="116">
        <v>104004</v>
      </c>
      <c r="D121" s="125"/>
      <c r="E121" s="125"/>
      <c r="F121" s="125"/>
      <c r="G121" s="125"/>
      <c r="H121" s="125"/>
      <c r="I121" s="125"/>
      <c r="J121" s="125"/>
      <c r="K121" s="125"/>
    </row>
    <row r="122" spans="2:11" s="29" customFormat="1">
      <c r="B122" s="117" t="s">
        <v>60</v>
      </c>
      <c r="C122" s="118" t="s">
        <v>35</v>
      </c>
      <c r="D122" s="125"/>
      <c r="E122" s="125"/>
      <c r="F122" s="125"/>
      <c r="G122" s="125"/>
      <c r="H122" s="125"/>
      <c r="I122" s="125"/>
      <c r="J122" s="125"/>
      <c r="K122" s="125"/>
    </row>
    <row r="123" spans="2:11" s="29" customFormat="1">
      <c r="B123" s="117" t="s">
        <v>47</v>
      </c>
      <c r="C123" s="116">
        <v>1165</v>
      </c>
      <c r="D123" s="250" t="s">
        <v>25</v>
      </c>
      <c r="E123" s="250"/>
      <c r="F123" s="250"/>
      <c r="G123" s="250"/>
      <c r="H123" s="250"/>
      <c r="I123" s="250"/>
      <c r="J123" s="250"/>
      <c r="K123" s="250"/>
    </row>
    <row r="124" spans="2:11" s="29" customFormat="1" ht="15" customHeight="1">
      <c r="B124" s="117" t="s">
        <v>48</v>
      </c>
      <c r="C124" s="115">
        <v>11006</v>
      </c>
      <c r="D124" s="251" t="s">
        <v>97</v>
      </c>
      <c r="E124" s="251" t="s">
        <v>96</v>
      </c>
      <c r="F124" s="263" t="s">
        <v>95</v>
      </c>
      <c r="G124" s="263" t="s">
        <v>94</v>
      </c>
      <c r="H124" s="263" t="s">
        <v>93</v>
      </c>
      <c r="I124" s="251" t="s">
        <v>92</v>
      </c>
      <c r="J124" s="251" t="s">
        <v>99</v>
      </c>
      <c r="K124" s="251" t="s">
        <v>91</v>
      </c>
    </row>
    <row r="125" spans="2:11" s="29" customFormat="1" ht="61.5" customHeight="1">
      <c r="B125" s="117" t="s">
        <v>49</v>
      </c>
      <c r="C125" s="37" t="s">
        <v>143</v>
      </c>
      <c r="D125" s="251"/>
      <c r="E125" s="251"/>
      <c r="F125" s="263"/>
      <c r="G125" s="263"/>
      <c r="H125" s="263"/>
      <c r="I125" s="251"/>
      <c r="J125" s="251"/>
      <c r="K125" s="251"/>
    </row>
    <row r="126" spans="2:11" s="29" customFormat="1" ht="48" customHeight="1">
      <c r="B126" s="117" t="s">
        <v>50</v>
      </c>
      <c r="C126" s="37" t="s">
        <v>144</v>
      </c>
      <c r="D126" s="251"/>
      <c r="E126" s="251"/>
      <c r="F126" s="263"/>
      <c r="G126" s="263"/>
      <c r="H126" s="263"/>
      <c r="I126" s="251"/>
      <c r="J126" s="251"/>
      <c r="K126" s="251"/>
    </row>
    <row r="127" spans="2:11" s="29" customFormat="1" ht="18.75" customHeight="1">
      <c r="B127" s="117" t="s">
        <v>51</v>
      </c>
      <c r="C127" s="37" t="s">
        <v>28</v>
      </c>
      <c r="D127" s="251"/>
      <c r="E127" s="251"/>
      <c r="F127" s="263"/>
      <c r="G127" s="263"/>
      <c r="H127" s="263"/>
      <c r="I127" s="251"/>
      <c r="J127" s="251"/>
      <c r="K127" s="251"/>
    </row>
    <row r="128" spans="2:11" s="29" customFormat="1" ht="18" customHeight="1">
      <c r="B128" s="117" t="s">
        <v>18</v>
      </c>
      <c r="C128" s="37" t="s">
        <v>61</v>
      </c>
      <c r="D128" s="251"/>
      <c r="E128" s="251"/>
      <c r="F128" s="263"/>
      <c r="G128" s="263"/>
      <c r="H128" s="263"/>
      <c r="I128" s="251"/>
      <c r="J128" s="251"/>
      <c r="K128" s="251"/>
    </row>
    <row r="129" spans="2:11" s="29" customFormat="1">
      <c r="B129" s="266" t="s">
        <v>54</v>
      </c>
      <c r="C129" s="266"/>
      <c r="D129" s="251"/>
      <c r="E129" s="251"/>
      <c r="F129" s="263"/>
      <c r="G129" s="263"/>
      <c r="H129" s="263"/>
      <c r="I129" s="251"/>
      <c r="J129" s="251"/>
      <c r="K129" s="251"/>
    </row>
    <row r="130" spans="2:11" s="29" customFormat="1" ht="34.5" customHeight="1">
      <c r="B130" s="42"/>
      <c r="C130" s="110" t="s">
        <v>145</v>
      </c>
      <c r="D130" s="95"/>
      <c r="E130" s="127"/>
      <c r="F130" s="127">
        <v>24</v>
      </c>
      <c r="G130" s="127">
        <v>48</v>
      </c>
      <c r="H130" s="127">
        <v>72</v>
      </c>
      <c r="I130" s="128">
        <v>96</v>
      </c>
      <c r="J130" s="128">
        <v>96</v>
      </c>
      <c r="K130" s="128">
        <v>96</v>
      </c>
    </row>
    <row r="131" spans="2:11" s="29" customFormat="1" ht="25.5">
      <c r="B131" s="117" t="s">
        <v>53</v>
      </c>
      <c r="C131" s="118"/>
      <c r="D131" s="125">
        <v>0</v>
      </c>
      <c r="E131" s="125"/>
      <c r="F131" s="125">
        <v>1440000</v>
      </c>
      <c r="G131" s="125">
        <f>+F131*2</f>
        <v>2880000</v>
      </c>
      <c r="H131" s="125">
        <f>+F131*3</f>
        <v>4320000</v>
      </c>
      <c r="I131" s="125">
        <f>+F131*4</f>
        <v>5760000</v>
      </c>
      <c r="J131" s="125">
        <v>5760000</v>
      </c>
      <c r="K131" s="125">
        <v>5760000</v>
      </c>
    </row>
    <row r="132" spans="2:11" s="29" customFormat="1" ht="19.5" customHeight="1">
      <c r="B132" s="86"/>
      <c r="C132" s="86"/>
      <c r="D132" s="75"/>
      <c r="E132" s="75"/>
      <c r="F132" s="75"/>
      <c r="G132" s="75"/>
      <c r="H132" s="75"/>
      <c r="I132" s="75"/>
      <c r="J132" s="75"/>
      <c r="K132" s="75"/>
    </row>
    <row r="133" spans="2:11" s="29" customFormat="1" ht="18" customHeight="1">
      <c r="B133" s="152" t="s">
        <v>32</v>
      </c>
      <c r="C133" s="151" t="s">
        <v>27</v>
      </c>
      <c r="D133" s="125"/>
      <c r="E133" s="125"/>
      <c r="F133" s="125"/>
      <c r="G133" s="125"/>
      <c r="H133" s="125"/>
      <c r="I133" s="125"/>
      <c r="J133" s="125"/>
      <c r="K133" s="125"/>
    </row>
    <row r="134" spans="2:11" s="29" customFormat="1" ht="25.5">
      <c r="B134" s="152" t="s">
        <v>59</v>
      </c>
      <c r="C134" s="174">
        <v>104004</v>
      </c>
      <c r="D134" s="125"/>
      <c r="E134" s="125"/>
      <c r="F134" s="125"/>
      <c r="G134" s="125"/>
      <c r="H134" s="125"/>
      <c r="I134" s="125"/>
      <c r="J134" s="125"/>
      <c r="K134" s="125"/>
    </row>
    <row r="135" spans="2:11" s="29" customFormat="1">
      <c r="B135" s="152" t="s">
        <v>60</v>
      </c>
      <c r="C135" s="151" t="s">
        <v>35</v>
      </c>
      <c r="D135" s="125"/>
      <c r="E135" s="125"/>
      <c r="F135" s="125"/>
      <c r="G135" s="125"/>
      <c r="H135" s="125"/>
      <c r="I135" s="125"/>
      <c r="J135" s="125"/>
      <c r="K135" s="125"/>
    </row>
    <row r="136" spans="2:11" s="29" customFormat="1">
      <c r="B136" s="152" t="s">
        <v>47</v>
      </c>
      <c r="C136" s="174">
        <v>1165</v>
      </c>
      <c r="D136" s="250" t="s">
        <v>25</v>
      </c>
      <c r="E136" s="250"/>
      <c r="F136" s="250"/>
      <c r="G136" s="250"/>
      <c r="H136" s="250"/>
      <c r="I136" s="250"/>
      <c r="J136" s="250"/>
      <c r="K136" s="250"/>
    </row>
    <row r="137" spans="2:11" s="29" customFormat="1" ht="15" customHeight="1">
      <c r="B137" s="152" t="s">
        <v>48</v>
      </c>
      <c r="C137" s="173">
        <v>11007</v>
      </c>
      <c r="D137" s="251" t="s">
        <v>97</v>
      </c>
      <c r="E137" s="251" t="s">
        <v>96</v>
      </c>
      <c r="F137" s="263" t="s">
        <v>95</v>
      </c>
      <c r="G137" s="263" t="s">
        <v>94</v>
      </c>
      <c r="H137" s="263" t="s">
        <v>93</v>
      </c>
      <c r="I137" s="251" t="s">
        <v>92</v>
      </c>
      <c r="J137" s="251" t="s">
        <v>99</v>
      </c>
      <c r="K137" s="251" t="s">
        <v>91</v>
      </c>
    </row>
    <row r="138" spans="2:11" s="29" customFormat="1" ht="38.25" customHeight="1">
      <c r="B138" s="152" t="s">
        <v>49</v>
      </c>
      <c r="C138" s="37" t="s">
        <v>184</v>
      </c>
      <c r="D138" s="251"/>
      <c r="E138" s="251"/>
      <c r="F138" s="263"/>
      <c r="G138" s="263"/>
      <c r="H138" s="263"/>
      <c r="I138" s="251"/>
      <c r="J138" s="251"/>
      <c r="K138" s="251"/>
    </row>
    <row r="139" spans="2:11" s="29" customFormat="1" ht="48" customHeight="1">
      <c r="B139" s="152" t="s">
        <v>50</v>
      </c>
      <c r="C139" s="37" t="s">
        <v>185</v>
      </c>
      <c r="D139" s="251"/>
      <c r="E139" s="251"/>
      <c r="F139" s="263"/>
      <c r="G139" s="263"/>
      <c r="H139" s="263"/>
      <c r="I139" s="251"/>
      <c r="J139" s="251"/>
      <c r="K139" s="251"/>
    </row>
    <row r="140" spans="2:11" s="29" customFormat="1" ht="18.75" customHeight="1">
      <c r="B140" s="152" t="s">
        <v>51</v>
      </c>
      <c r="C140" s="37" t="s">
        <v>28</v>
      </c>
      <c r="D140" s="251"/>
      <c r="E140" s="251"/>
      <c r="F140" s="263"/>
      <c r="G140" s="263"/>
      <c r="H140" s="263"/>
      <c r="I140" s="251"/>
      <c r="J140" s="251"/>
      <c r="K140" s="251"/>
    </row>
    <row r="141" spans="2:11" s="29" customFormat="1" ht="18" customHeight="1">
      <c r="B141" s="152" t="s">
        <v>18</v>
      </c>
      <c r="C141" s="37" t="s">
        <v>61</v>
      </c>
      <c r="D141" s="251"/>
      <c r="E141" s="251"/>
      <c r="F141" s="263"/>
      <c r="G141" s="263"/>
      <c r="H141" s="263"/>
      <c r="I141" s="251"/>
      <c r="J141" s="251"/>
      <c r="K141" s="251"/>
    </row>
    <row r="142" spans="2:11" s="29" customFormat="1">
      <c r="B142" s="266" t="s">
        <v>54</v>
      </c>
      <c r="C142" s="266"/>
      <c r="D142" s="251"/>
      <c r="E142" s="251"/>
      <c r="F142" s="263"/>
      <c r="G142" s="263"/>
      <c r="H142" s="263"/>
      <c r="I142" s="251"/>
      <c r="J142" s="251"/>
      <c r="K142" s="251"/>
    </row>
    <row r="143" spans="2:11" s="29" customFormat="1" ht="34.5" customHeight="1">
      <c r="B143" s="42"/>
      <c r="C143" s="110" t="s">
        <v>190</v>
      </c>
      <c r="D143" s="95"/>
      <c r="E143" s="127"/>
      <c r="F143" s="127"/>
      <c r="G143" s="127"/>
      <c r="H143" s="127"/>
      <c r="I143" s="128"/>
      <c r="J143" s="128">
        <v>1</v>
      </c>
      <c r="K143" s="128"/>
    </row>
    <row r="144" spans="2:11" s="29" customFormat="1" ht="25.5">
      <c r="B144" s="152" t="s">
        <v>53</v>
      </c>
      <c r="C144" s="151"/>
      <c r="D144" s="125">
        <v>0</v>
      </c>
      <c r="E144" s="125"/>
      <c r="F144" s="125"/>
      <c r="G144" s="125"/>
      <c r="H144" s="125"/>
      <c r="I144" s="175">
        <v>500000</v>
      </c>
      <c r="J144" s="175">
        <v>500000</v>
      </c>
      <c r="K144" s="175"/>
    </row>
    <row r="145" spans="2:11" s="29" customFormat="1" ht="19.5" customHeight="1">
      <c r="B145" s="86"/>
      <c r="C145" s="86"/>
      <c r="D145" s="75"/>
      <c r="E145" s="75"/>
      <c r="F145" s="75"/>
      <c r="G145" s="75"/>
      <c r="H145" s="75"/>
      <c r="I145" s="75"/>
      <c r="J145" s="75"/>
      <c r="K145" s="75"/>
    </row>
    <row r="146" spans="2:11" s="29" customFormat="1" ht="18" customHeight="1">
      <c r="B146" s="152" t="s">
        <v>32</v>
      </c>
      <c r="C146" s="151" t="s">
        <v>27</v>
      </c>
      <c r="D146" s="125"/>
      <c r="E146" s="125"/>
      <c r="F146" s="125"/>
      <c r="G146" s="125"/>
      <c r="H146" s="125"/>
      <c r="I146" s="125"/>
      <c r="J146" s="125"/>
      <c r="K146" s="125"/>
    </row>
    <row r="147" spans="2:11" s="29" customFormat="1" ht="25.5">
      <c r="B147" s="152" t="s">
        <v>59</v>
      </c>
      <c r="C147" s="174">
        <v>104004</v>
      </c>
      <c r="D147" s="125"/>
      <c r="E147" s="125"/>
      <c r="F147" s="125"/>
      <c r="G147" s="125"/>
      <c r="H147" s="125"/>
      <c r="I147" s="125"/>
      <c r="J147" s="125"/>
      <c r="K147" s="125"/>
    </row>
    <row r="148" spans="2:11" s="29" customFormat="1">
      <c r="B148" s="152" t="s">
        <v>60</v>
      </c>
      <c r="C148" s="151" t="s">
        <v>35</v>
      </c>
      <c r="D148" s="125"/>
      <c r="E148" s="125"/>
      <c r="F148" s="125"/>
      <c r="G148" s="125"/>
      <c r="H148" s="125"/>
      <c r="I148" s="125"/>
      <c r="J148" s="125"/>
      <c r="K148" s="125"/>
    </row>
    <row r="149" spans="2:11" s="29" customFormat="1">
      <c r="B149" s="152" t="s">
        <v>47</v>
      </c>
      <c r="C149" s="174">
        <v>1165</v>
      </c>
      <c r="D149" s="250" t="s">
        <v>25</v>
      </c>
      <c r="E149" s="250"/>
      <c r="F149" s="250"/>
      <c r="G149" s="250"/>
      <c r="H149" s="250"/>
      <c r="I149" s="250"/>
      <c r="J149" s="250"/>
      <c r="K149" s="250"/>
    </row>
    <row r="150" spans="2:11" s="29" customFormat="1" ht="15" customHeight="1">
      <c r="B150" s="152" t="s">
        <v>48</v>
      </c>
      <c r="C150" s="173">
        <v>11008</v>
      </c>
      <c r="D150" s="251" t="s">
        <v>97</v>
      </c>
      <c r="E150" s="251" t="s">
        <v>96</v>
      </c>
      <c r="F150" s="263" t="s">
        <v>95</v>
      </c>
      <c r="G150" s="263" t="s">
        <v>94</v>
      </c>
      <c r="H150" s="263" t="s">
        <v>93</v>
      </c>
      <c r="I150" s="251" t="s">
        <v>92</v>
      </c>
      <c r="J150" s="251" t="s">
        <v>99</v>
      </c>
      <c r="K150" s="251" t="s">
        <v>91</v>
      </c>
    </row>
    <row r="151" spans="2:11" s="29" customFormat="1" ht="42.75" customHeight="1">
      <c r="B151" s="152" t="s">
        <v>49</v>
      </c>
      <c r="C151" s="37" t="s">
        <v>186</v>
      </c>
      <c r="D151" s="251"/>
      <c r="E151" s="251"/>
      <c r="F151" s="263"/>
      <c r="G151" s="263"/>
      <c r="H151" s="263"/>
      <c r="I151" s="251"/>
      <c r="J151" s="251"/>
      <c r="K151" s="251"/>
    </row>
    <row r="152" spans="2:11" s="29" customFormat="1" ht="43.5" customHeight="1">
      <c r="B152" s="152" t="s">
        <v>50</v>
      </c>
      <c r="C152" s="37" t="s">
        <v>187</v>
      </c>
      <c r="D152" s="251"/>
      <c r="E152" s="251"/>
      <c r="F152" s="263"/>
      <c r="G152" s="263"/>
      <c r="H152" s="263"/>
      <c r="I152" s="251"/>
      <c r="J152" s="251"/>
      <c r="K152" s="251"/>
    </row>
    <row r="153" spans="2:11" s="29" customFormat="1" ht="18.75" customHeight="1">
      <c r="B153" s="152" t="s">
        <v>51</v>
      </c>
      <c r="C153" s="37" t="s">
        <v>28</v>
      </c>
      <c r="D153" s="251"/>
      <c r="E153" s="251"/>
      <c r="F153" s="263"/>
      <c r="G153" s="263"/>
      <c r="H153" s="263"/>
      <c r="I153" s="251"/>
      <c r="J153" s="251"/>
      <c r="K153" s="251"/>
    </row>
    <row r="154" spans="2:11" s="29" customFormat="1" ht="18" customHeight="1">
      <c r="B154" s="152" t="s">
        <v>18</v>
      </c>
      <c r="C154" s="37" t="s">
        <v>61</v>
      </c>
      <c r="D154" s="251"/>
      <c r="E154" s="251"/>
      <c r="F154" s="263"/>
      <c r="G154" s="263"/>
      <c r="H154" s="263"/>
      <c r="I154" s="251"/>
      <c r="J154" s="251"/>
      <c r="K154" s="251"/>
    </row>
    <row r="155" spans="2:11" s="29" customFormat="1">
      <c r="B155" s="266" t="s">
        <v>54</v>
      </c>
      <c r="C155" s="266"/>
      <c r="D155" s="251"/>
      <c r="E155" s="251"/>
      <c r="F155" s="263"/>
      <c r="G155" s="263"/>
      <c r="H155" s="263"/>
      <c r="I155" s="251"/>
      <c r="J155" s="251"/>
      <c r="K155" s="251"/>
    </row>
    <row r="156" spans="2:11" s="29" customFormat="1" ht="18.75" customHeight="1">
      <c r="B156" s="42"/>
      <c r="C156" s="37" t="s">
        <v>188</v>
      </c>
      <c r="D156" s="95"/>
      <c r="E156" s="127"/>
      <c r="F156" s="127"/>
      <c r="G156" s="127">
        <v>2</v>
      </c>
      <c r="H156" s="127">
        <v>4</v>
      </c>
      <c r="I156" s="128">
        <v>10</v>
      </c>
      <c r="J156" s="128">
        <v>10</v>
      </c>
      <c r="K156" s="128">
        <v>10</v>
      </c>
    </row>
    <row r="157" spans="2:11" s="29" customFormat="1" ht="25.5">
      <c r="B157" s="152" t="s">
        <v>53</v>
      </c>
      <c r="C157" s="151"/>
      <c r="D157" s="125">
        <v>0</v>
      </c>
      <c r="E157" s="125"/>
      <c r="F157" s="125"/>
      <c r="G157" s="175">
        <v>40000</v>
      </c>
      <c r="H157" s="175">
        <v>80000</v>
      </c>
      <c r="I157" s="175">
        <v>200000</v>
      </c>
      <c r="J157" s="175">
        <v>200000</v>
      </c>
      <c r="K157" s="175">
        <v>200000</v>
      </c>
    </row>
    <row r="158" spans="2:11" ht="12" customHeight="1">
      <c r="B158" s="60"/>
      <c r="C158" s="60"/>
      <c r="D158" s="61"/>
      <c r="E158" s="61"/>
      <c r="F158" s="61"/>
      <c r="G158" s="61"/>
      <c r="H158" s="61"/>
      <c r="I158" s="61"/>
      <c r="J158" s="61"/>
      <c r="K158" s="61"/>
    </row>
    <row r="159" spans="2:11" s="29" customFormat="1" ht="2.25" hidden="1" customHeight="1">
      <c r="B159" s="117" t="s">
        <v>32</v>
      </c>
      <c r="C159" s="118" t="s">
        <v>27</v>
      </c>
      <c r="D159" s="125"/>
      <c r="E159" s="125"/>
      <c r="F159" s="125"/>
      <c r="G159" s="125"/>
      <c r="H159" s="125"/>
      <c r="I159" s="125"/>
      <c r="J159" s="125"/>
      <c r="K159" s="125"/>
    </row>
    <row r="160" spans="2:11" s="29" customFormat="1" ht="25.5" hidden="1">
      <c r="B160" s="117" t="s">
        <v>59</v>
      </c>
      <c r="C160" s="116">
        <v>104004</v>
      </c>
      <c r="D160" s="125"/>
      <c r="E160" s="125"/>
      <c r="F160" s="125"/>
      <c r="G160" s="125"/>
      <c r="H160" s="125"/>
      <c r="I160" s="125"/>
      <c r="J160" s="125"/>
      <c r="K160" s="125"/>
    </row>
    <row r="161" spans="2:11" s="29" customFormat="1" hidden="1">
      <c r="B161" s="117" t="s">
        <v>60</v>
      </c>
      <c r="C161" s="118" t="s">
        <v>35</v>
      </c>
      <c r="D161" s="125"/>
      <c r="E161" s="125"/>
      <c r="F161" s="125"/>
      <c r="G161" s="125"/>
      <c r="H161" s="125"/>
      <c r="I161" s="125"/>
      <c r="J161" s="125"/>
      <c r="K161" s="125"/>
    </row>
    <row r="162" spans="2:11" s="29" customFormat="1" hidden="1">
      <c r="B162" s="117" t="s">
        <v>47</v>
      </c>
      <c r="C162" s="116">
        <v>1165</v>
      </c>
      <c r="D162" s="250" t="s">
        <v>25</v>
      </c>
      <c r="E162" s="250"/>
      <c r="F162" s="250"/>
      <c r="G162" s="250"/>
      <c r="H162" s="250"/>
      <c r="I162" s="250"/>
      <c r="J162" s="250"/>
      <c r="K162" s="250"/>
    </row>
    <row r="163" spans="2:11" s="29" customFormat="1" ht="15" hidden="1" customHeight="1">
      <c r="B163" s="117" t="s">
        <v>48</v>
      </c>
      <c r="C163" s="115">
        <v>11007</v>
      </c>
      <c r="D163" s="251" t="s">
        <v>97</v>
      </c>
      <c r="E163" s="251" t="s">
        <v>96</v>
      </c>
      <c r="F163" s="263" t="s">
        <v>95</v>
      </c>
      <c r="G163" s="263" t="s">
        <v>94</v>
      </c>
      <c r="H163" s="263" t="s">
        <v>93</v>
      </c>
      <c r="I163" s="251" t="s">
        <v>92</v>
      </c>
      <c r="J163" s="251" t="s">
        <v>99</v>
      </c>
      <c r="K163" s="251" t="s">
        <v>91</v>
      </c>
    </row>
    <row r="164" spans="2:11" s="29" customFormat="1" ht="43.5" hidden="1" customHeight="1">
      <c r="B164" s="117" t="s">
        <v>49</v>
      </c>
      <c r="C164" s="37" t="s">
        <v>140</v>
      </c>
      <c r="D164" s="251"/>
      <c r="E164" s="251"/>
      <c r="F164" s="263"/>
      <c r="G164" s="263"/>
      <c r="H164" s="263"/>
      <c r="I164" s="251"/>
      <c r="J164" s="251"/>
      <c r="K164" s="251"/>
    </row>
    <row r="165" spans="2:11" s="29" customFormat="1" ht="67.5" hidden="1" customHeight="1">
      <c r="B165" s="117" t="s">
        <v>50</v>
      </c>
      <c r="C165" s="37" t="s">
        <v>141</v>
      </c>
      <c r="D165" s="251"/>
      <c r="E165" s="251"/>
      <c r="F165" s="263"/>
      <c r="G165" s="263"/>
      <c r="H165" s="263"/>
      <c r="I165" s="251"/>
      <c r="J165" s="251"/>
      <c r="K165" s="251"/>
    </row>
    <row r="166" spans="2:11" s="29" customFormat="1" ht="20.25" hidden="1" customHeight="1">
      <c r="B166" s="117" t="s">
        <v>51</v>
      </c>
      <c r="C166" s="37" t="s">
        <v>28</v>
      </c>
      <c r="D166" s="251"/>
      <c r="E166" s="251"/>
      <c r="F166" s="263"/>
      <c r="G166" s="263"/>
      <c r="H166" s="263"/>
      <c r="I166" s="251"/>
      <c r="J166" s="251"/>
      <c r="K166" s="251"/>
    </row>
    <row r="167" spans="2:11" s="29" customFormat="1" ht="18" hidden="1" customHeight="1">
      <c r="B167" s="117" t="s">
        <v>18</v>
      </c>
      <c r="C167" s="37" t="s">
        <v>61</v>
      </c>
      <c r="D167" s="251"/>
      <c r="E167" s="251"/>
      <c r="F167" s="263"/>
      <c r="G167" s="263"/>
      <c r="H167" s="263"/>
      <c r="I167" s="251"/>
      <c r="J167" s="251"/>
      <c r="K167" s="251"/>
    </row>
    <row r="168" spans="2:11" s="29" customFormat="1" ht="18" hidden="1" customHeight="1">
      <c r="B168" s="266" t="s">
        <v>54</v>
      </c>
      <c r="C168" s="266"/>
      <c r="D168" s="251"/>
      <c r="E168" s="251"/>
      <c r="F168" s="263"/>
      <c r="G168" s="263"/>
      <c r="H168" s="263"/>
      <c r="I168" s="251"/>
      <c r="J168" s="251"/>
      <c r="K168" s="251"/>
    </row>
    <row r="169" spans="2:11" s="29" customFormat="1" ht="40.5" hidden="1" customHeight="1">
      <c r="B169" s="42"/>
      <c r="C169" s="110" t="s">
        <v>142</v>
      </c>
      <c r="D169" s="95"/>
      <c r="E169" s="95"/>
      <c r="F169" s="111">
        <v>1</v>
      </c>
      <c r="G169" s="111">
        <v>2</v>
      </c>
      <c r="H169" s="111">
        <v>3</v>
      </c>
      <c r="I169" s="112">
        <v>4</v>
      </c>
      <c r="J169" s="112">
        <v>4</v>
      </c>
      <c r="K169" s="112">
        <v>4</v>
      </c>
    </row>
    <row r="170" spans="2:11" s="29" customFormat="1" ht="25.5" hidden="1">
      <c r="B170" s="117" t="s">
        <v>53</v>
      </c>
      <c r="C170" s="118"/>
      <c r="D170" s="125">
        <v>0</v>
      </c>
      <c r="E170" s="125"/>
      <c r="F170" s="125">
        <v>1250</v>
      </c>
      <c r="G170" s="125">
        <v>2500</v>
      </c>
      <c r="H170" s="125">
        <v>3750</v>
      </c>
      <c r="I170" s="125">
        <v>5000</v>
      </c>
      <c r="J170" s="125">
        <v>5000</v>
      </c>
      <c r="K170" s="125">
        <v>5000</v>
      </c>
    </row>
    <row r="171" spans="2:11">
      <c r="B171" s="60"/>
      <c r="C171" s="60"/>
      <c r="D171" s="61"/>
      <c r="E171" s="61"/>
      <c r="F171" s="61"/>
      <c r="G171" s="61"/>
      <c r="H171" s="61"/>
      <c r="I171" s="61"/>
      <c r="J171" s="61"/>
      <c r="K171" s="61"/>
    </row>
    <row r="172" spans="2:11">
      <c r="B172" s="60"/>
      <c r="C172" s="60"/>
      <c r="D172" s="61"/>
      <c r="E172" s="61"/>
      <c r="F172" s="61"/>
      <c r="G172" s="61"/>
      <c r="H172" s="61"/>
      <c r="I172" s="61"/>
      <c r="J172" s="61"/>
      <c r="K172" s="61"/>
    </row>
    <row r="173" spans="2:11" s="39" customFormat="1">
      <c r="B173" s="65"/>
      <c r="C173" s="66"/>
      <c r="D173" s="73"/>
      <c r="E173" s="73"/>
      <c r="F173" s="73"/>
      <c r="G173" s="73"/>
      <c r="H173" s="73"/>
      <c r="I173" s="73"/>
      <c r="J173" s="73"/>
      <c r="K173" s="73"/>
    </row>
    <row r="174" spans="2:11" s="29" customFormat="1" ht="18" customHeight="1">
      <c r="B174" s="156" t="s">
        <v>32</v>
      </c>
      <c r="C174" s="55" t="s">
        <v>27</v>
      </c>
      <c r="D174" s="82"/>
      <c r="E174" s="82"/>
      <c r="F174" s="82"/>
      <c r="G174" s="82"/>
      <c r="H174" s="82"/>
      <c r="I174" s="82"/>
      <c r="J174" s="82"/>
      <c r="K174" s="82"/>
    </row>
    <row r="175" spans="2:11" s="29" customFormat="1" ht="27" customHeight="1">
      <c r="B175" s="152" t="s">
        <v>59</v>
      </c>
      <c r="C175" s="157">
        <v>104004</v>
      </c>
      <c r="D175" s="82"/>
      <c r="E175" s="82"/>
      <c r="F175" s="82"/>
      <c r="G175" s="82"/>
      <c r="H175" s="82"/>
      <c r="I175" s="82"/>
      <c r="J175" s="82"/>
      <c r="K175" s="82"/>
    </row>
    <row r="176" spans="2:11" s="29" customFormat="1" ht="21" customHeight="1">
      <c r="B176" s="152" t="s">
        <v>60</v>
      </c>
      <c r="C176" s="158" t="s">
        <v>35</v>
      </c>
      <c r="D176" s="82"/>
      <c r="E176" s="82"/>
      <c r="F176" s="82"/>
      <c r="G176" s="82"/>
      <c r="H176" s="82"/>
      <c r="I176" s="82"/>
      <c r="J176" s="82"/>
      <c r="K176" s="82"/>
    </row>
    <row r="177" spans="2:11" s="29" customFormat="1" ht="17.25" customHeight="1">
      <c r="B177" s="159" t="s">
        <v>47</v>
      </c>
      <c r="C177" s="149">
        <v>1165</v>
      </c>
      <c r="D177" s="267" t="s">
        <v>25</v>
      </c>
      <c r="E177" s="267"/>
      <c r="F177" s="267"/>
      <c r="G177" s="267"/>
      <c r="H177" s="267"/>
      <c r="I177" s="267"/>
      <c r="J177" s="267"/>
      <c r="K177" s="267"/>
    </row>
    <row r="178" spans="2:11" s="29" customFormat="1" ht="17.25" customHeight="1">
      <c r="B178" s="160" t="s">
        <v>48</v>
      </c>
      <c r="C178" s="149">
        <v>32001</v>
      </c>
      <c r="D178" s="268" t="s">
        <v>97</v>
      </c>
      <c r="E178" s="268" t="s">
        <v>96</v>
      </c>
      <c r="F178" s="268" t="s">
        <v>95</v>
      </c>
      <c r="G178" s="268" t="s">
        <v>94</v>
      </c>
      <c r="H178" s="268" t="s">
        <v>93</v>
      </c>
      <c r="I178" s="268" t="s">
        <v>92</v>
      </c>
      <c r="J178" s="268" t="s">
        <v>99</v>
      </c>
      <c r="K178" s="268" t="s">
        <v>91</v>
      </c>
    </row>
    <row r="179" spans="2:11" s="29" customFormat="1" ht="21.75" customHeight="1">
      <c r="B179" s="160" t="s">
        <v>49</v>
      </c>
      <c r="C179" s="81" t="s">
        <v>167</v>
      </c>
      <c r="D179" s="269"/>
      <c r="E179" s="269"/>
      <c r="F179" s="269"/>
      <c r="G179" s="269"/>
      <c r="H179" s="269"/>
      <c r="I179" s="269"/>
      <c r="J179" s="269"/>
      <c r="K179" s="269"/>
    </row>
    <row r="180" spans="2:11" s="29" customFormat="1" ht="51.75" customHeight="1">
      <c r="B180" s="160" t="s">
        <v>50</v>
      </c>
      <c r="C180" s="158" t="s">
        <v>168</v>
      </c>
      <c r="D180" s="269"/>
      <c r="E180" s="269"/>
      <c r="F180" s="269"/>
      <c r="G180" s="269"/>
      <c r="H180" s="269"/>
      <c r="I180" s="269"/>
      <c r="J180" s="269"/>
      <c r="K180" s="269"/>
    </row>
    <row r="181" spans="2:11" s="29" customFormat="1" ht="41.25" customHeight="1">
      <c r="B181" s="160" t="s">
        <v>51</v>
      </c>
      <c r="C181" s="41" t="s">
        <v>58</v>
      </c>
      <c r="D181" s="269"/>
      <c r="E181" s="269"/>
      <c r="F181" s="269"/>
      <c r="G181" s="269"/>
      <c r="H181" s="269"/>
      <c r="I181" s="269"/>
      <c r="J181" s="269"/>
      <c r="K181" s="269"/>
    </row>
    <row r="182" spans="2:11" s="29" customFormat="1" ht="30" customHeight="1">
      <c r="B182" s="37" t="s">
        <v>165</v>
      </c>
      <c r="C182" s="136" t="s">
        <v>35</v>
      </c>
      <c r="D182" s="269"/>
      <c r="E182" s="269"/>
      <c r="F182" s="269"/>
      <c r="G182" s="269"/>
      <c r="H182" s="269"/>
      <c r="I182" s="269"/>
      <c r="J182" s="269"/>
      <c r="K182" s="269"/>
    </row>
    <row r="183" spans="2:11" s="29" customFormat="1" ht="17.25" customHeight="1">
      <c r="B183" s="260" t="s">
        <v>54</v>
      </c>
      <c r="C183" s="260"/>
      <c r="D183" s="270"/>
      <c r="E183" s="270"/>
      <c r="F183" s="270"/>
      <c r="G183" s="270"/>
      <c r="H183" s="270"/>
      <c r="I183" s="270"/>
      <c r="J183" s="270"/>
      <c r="K183" s="270"/>
    </row>
    <row r="184" spans="2:11" s="29" customFormat="1" ht="19.5" customHeight="1">
      <c r="B184" s="37"/>
      <c r="C184" s="72" t="s">
        <v>169</v>
      </c>
      <c r="D184" s="161"/>
      <c r="E184" s="161"/>
      <c r="F184" s="162">
        <v>1</v>
      </c>
      <c r="G184" s="162">
        <v>1</v>
      </c>
      <c r="H184" s="162">
        <v>1</v>
      </c>
      <c r="I184" s="163">
        <v>1</v>
      </c>
      <c r="J184" s="126"/>
      <c r="K184" s="126"/>
    </row>
    <row r="185" spans="2:11" s="29" customFormat="1" ht="40.5" customHeight="1">
      <c r="B185" s="37"/>
      <c r="C185" s="72" t="s">
        <v>170</v>
      </c>
      <c r="D185" s="161"/>
      <c r="E185" s="161"/>
      <c r="F185" s="162">
        <v>0</v>
      </c>
      <c r="G185" s="162">
        <v>0</v>
      </c>
      <c r="H185" s="162">
        <v>0</v>
      </c>
      <c r="I185" s="163">
        <v>100</v>
      </c>
      <c r="J185" s="126"/>
      <c r="K185" s="126"/>
    </row>
    <row r="186" spans="2:11" s="29" customFormat="1">
      <c r="B186" s="62" t="s">
        <v>53</v>
      </c>
      <c r="C186" s="58"/>
      <c r="D186" s="59"/>
      <c r="E186" s="59"/>
      <c r="F186" s="150">
        <v>250000</v>
      </c>
      <c r="G186" s="150">
        <v>250000</v>
      </c>
      <c r="H186" s="150">
        <v>250000</v>
      </c>
      <c r="I186" s="150">
        <v>250000</v>
      </c>
      <c r="J186" s="38"/>
      <c r="K186" s="38"/>
    </row>
    <row r="187" spans="2:11">
      <c r="B187" s="60"/>
      <c r="C187" s="60"/>
      <c r="D187" s="61"/>
      <c r="E187" s="61"/>
      <c r="F187" s="61"/>
      <c r="G187" s="61"/>
      <c r="H187" s="61"/>
      <c r="I187" s="61"/>
      <c r="J187" s="61"/>
      <c r="K187" s="61"/>
    </row>
  </sheetData>
  <autoFilter ref="C2:C187" xr:uid="{00000000-0009-0000-0000-000003000000}"/>
  <mergeCells count="114">
    <mergeCell ref="F150:F155"/>
    <mergeCell ref="G150:G155"/>
    <mergeCell ref="H150:H155"/>
    <mergeCell ref="I150:I155"/>
    <mergeCell ref="J150:J155"/>
    <mergeCell ref="K150:K155"/>
    <mergeCell ref="B155:C155"/>
    <mergeCell ref="G52:G57"/>
    <mergeCell ref="J52:J57"/>
    <mergeCell ref="B57:C57"/>
    <mergeCell ref="B96:C96"/>
    <mergeCell ref="H91:H96"/>
    <mergeCell ref="I91:I96"/>
    <mergeCell ref="K52:K57"/>
    <mergeCell ref="I52:I57"/>
    <mergeCell ref="B28:C28"/>
    <mergeCell ref="H21:H26"/>
    <mergeCell ref="D177:K177"/>
    <mergeCell ref="D178:D183"/>
    <mergeCell ref="E178:E183"/>
    <mergeCell ref="F178:F183"/>
    <mergeCell ref="G178:G183"/>
    <mergeCell ref="J178:J183"/>
    <mergeCell ref="K178:K183"/>
    <mergeCell ref="B183:C183"/>
    <mergeCell ref="H178:H183"/>
    <mergeCell ref="I178:I183"/>
    <mergeCell ref="B168:C168"/>
    <mergeCell ref="H124:H129"/>
    <mergeCell ref="B129:C129"/>
    <mergeCell ref="D162:K162"/>
    <mergeCell ref="D163:D168"/>
    <mergeCell ref="E163:E168"/>
    <mergeCell ref="F163:F168"/>
    <mergeCell ref="G163:G168"/>
    <mergeCell ref="J163:J168"/>
    <mergeCell ref="K163:K168"/>
    <mergeCell ref="J124:J129"/>
    <mergeCell ref="D136:K136"/>
    <mergeCell ref="D137:D142"/>
    <mergeCell ref="E137:E142"/>
    <mergeCell ref="F137:F142"/>
    <mergeCell ref="G137:G142"/>
    <mergeCell ref="H137:H142"/>
    <mergeCell ref="I137:I142"/>
    <mergeCell ref="J137:J142"/>
    <mergeCell ref="K137:K142"/>
    <mergeCell ref="B142:C142"/>
    <mergeCell ref="D149:K149"/>
    <mergeCell ref="D150:D155"/>
    <mergeCell ref="E150:E155"/>
    <mergeCell ref="H52:H57"/>
    <mergeCell ref="D20:K20"/>
    <mergeCell ref="D21:D26"/>
    <mergeCell ref="E21:E26"/>
    <mergeCell ref="F52:F57"/>
    <mergeCell ref="H163:H168"/>
    <mergeCell ref="I163:I168"/>
    <mergeCell ref="B26:C26"/>
    <mergeCell ref="E124:E129"/>
    <mergeCell ref="G124:G129"/>
    <mergeCell ref="B39:C39"/>
    <mergeCell ref="B46:C46"/>
    <mergeCell ref="F124:F129"/>
    <mergeCell ref="D51:K51"/>
    <mergeCell ref="H104:H109"/>
    <mergeCell ref="I104:I109"/>
    <mergeCell ref="D52:D57"/>
    <mergeCell ref="E52:E57"/>
    <mergeCell ref="D90:K90"/>
    <mergeCell ref="D91:D96"/>
    <mergeCell ref="E91:E96"/>
    <mergeCell ref="F91:F96"/>
    <mergeCell ref="G91:G96"/>
    <mergeCell ref="J91:J96"/>
    <mergeCell ref="K91:K96"/>
    <mergeCell ref="F21:F26"/>
    <mergeCell ref="G21:G26"/>
    <mergeCell ref="J21:J26"/>
    <mergeCell ref="K21:K26"/>
    <mergeCell ref="D33:K33"/>
    <mergeCell ref="D34:D39"/>
    <mergeCell ref="E34:E39"/>
    <mergeCell ref="F34:F39"/>
    <mergeCell ref="G34:G39"/>
    <mergeCell ref="H34:H39"/>
    <mergeCell ref="I34:I39"/>
    <mergeCell ref="J34:J39"/>
    <mergeCell ref="K34:K39"/>
    <mergeCell ref="I21:I26"/>
    <mergeCell ref="D123:K123"/>
    <mergeCell ref="K124:K129"/>
    <mergeCell ref="D124:D129"/>
    <mergeCell ref="B83:C83"/>
    <mergeCell ref="B64:C64"/>
    <mergeCell ref="D70:K70"/>
    <mergeCell ref="D71:D76"/>
    <mergeCell ref="E71:E76"/>
    <mergeCell ref="F71:F76"/>
    <mergeCell ref="G71:G76"/>
    <mergeCell ref="H71:H76"/>
    <mergeCell ref="I71:I76"/>
    <mergeCell ref="J71:J76"/>
    <mergeCell ref="K71:K76"/>
    <mergeCell ref="B76:C76"/>
    <mergeCell ref="B109:C109"/>
    <mergeCell ref="D103:K103"/>
    <mergeCell ref="D104:D109"/>
    <mergeCell ref="E104:E109"/>
    <mergeCell ref="F104:F109"/>
    <mergeCell ref="G104:G109"/>
    <mergeCell ref="J104:J109"/>
    <mergeCell ref="K104:K109"/>
    <mergeCell ref="I124:I129"/>
  </mergeCells>
  <pageMargins left="0" right="0" top="0" bottom="0" header="0" footer="0"/>
  <pageSetup paperSize="9" scale="63" fitToHeight="0" orientation="landscape" r:id="rId1"/>
  <rowBreaks count="2" manualBreakCount="2">
    <brk id="10" max="16383" man="1"/>
    <brk id="1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Հավելված 3 Մաս 1</vt:lpstr>
      <vt:lpstr>Հավելված 3 Մաս 2</vt:lpstr>
      <vt:lpstr>Հավելված 3 Մաս 3</vt:lpstr>
      <vt:lpstr>Հավելված 3 Մաս 4</vt:lpstr>
      <vt:lpstr>'Հավելված 3 Մաս 2'!_ftnref1</vt:lpstr>
      <vt:lpstr>'Հավելված 3 Մաս 4'!_ftnref1</vt:lpstr>
      <vt:lpstr>'Հավելված 3 Մաս 4'!_ftnref13</vt:lpstr>
      <vt:lpstr>'Հավելված 3 Մաս 2'!_ftnref2</vt:lpstr>
      <vt:lpstr>'Հավելված 3 Մաս 2'!_ftnref3</vt:lpstr>
      <vt:lpstr>'Հավելված 3 Մաս 2'!_Toc501014755</vt:lpstr>
      <vt:lpstr>'Հավելված 3 Մաս 4'!_Toc501014755</vt:lpstr>
      <vt:lpstr>'Հավելված 3 Մաս 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Vahan</dc:creator>
  <cp:keywords>https:/mul2-mineconomy.gov.am/tasks/221729/oneclick/Havelvats 3-1.xlsx?token=a3581b4b6eb75f59ec55a3e894fb5752</cp:keywords>
  <cp:lastModifiedBy>Alisa H. Melkumyan</cp:lastModifiedBy>
  <cp:lastPrinted>2022-03-18T13:04:43Z</cp:lastPrinted>
  <dcterms:created xsi:type="dcterms:W3CDTF">2017-12-06T07:28:20Z</dcterms:created>
  <dcterms:modified xsi:type="dcterms:W3CDTF">2022-04-11T06:56:18Z</dcterms:modified>
</cp:coreProperties>
</file>