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harutyunyan\Downloads\"/>
    </mc:Choice>
  </mc:AlternateContent>
  <bookViews>
    <workbookView xWindow="-120" yWindow="-120" windowWidth="29040" windowHeight="15840" tabRatio="710" activeTab="3"/>
  </bookViews>
  <sheets>
    <sheet name="Հավելված 3 Մաս 1" sheetId="26" r:id="rId1"/>
    <sheet name="Հավելված 3 Մաս 2" sheetId="23" r:id="rId2"/>
    <sheet name="Հավելված 3 Մաս 3" sheetId="24" r:id="rId3"/>
    <sheet name="Հավելված 3 Մաս 4" sheetId="25" r:id="rId4"/>
  </sheets>
  <definedNames>
    <definedName name="_xlnm._FilterDatabase" localSheetId="3" hidden="1">'Հավելված 3 Մաս 4'!$C$2:$C$600</definedName>
    <definedName name="_ftn1" localSheetId="1">'Հավելված 3 Մաս 2'!#REF!</definedName>
    <definedName name="_ftn1" localSheetId="2">'Հավելված 3 Մաս 3'!#REF!</definedName>
    <definedName name="_ftn1" localSheetId="3">'Հավելված 3 Մաս 4'!#REF!</definedName>
    <definedName name="_ftn10" localSheetId="1">'Հավելված 3 Մաս 2'!#REF!</definedName>
    <definedName name="_ftn10" localSheetId="2">'Հավելված 3 Մաս 3'!#REF!</definedName>
    <definedName name="_ftn10" localSheetId="3">'Հավելված 3 Մաս 4'!#REF!</definedName>
    <definedName name="_ftn11" localSheetId="1">'Հավելված 3 Մաս 2'!#REF!</definedName>
    <definedName name="_ftn11" localSheetId="2">'Հավելված 3 Մաս 3'!#REF!</definedName>
    <definedName name="_ftn11" localSheetId="3">'Հավելված 3 Մաս 4'!#REF!</definedName>
    <definedName name="_ftn12" localSheetId="1">'Հավելված 3 Մաս 2'!#REF!</definedName>
    <definedName name="_ftn12" localSheetId="2">'Հավելված 3 Մաս 3'!#REF!</definedName>
    <definedName name="_ftn12" localSheetId="3">'Հավելված 3 Մաս 4'!#REF!</definedName>
    <definedName name="_ftn13" localSheetId="1">'Հավելված 3 Մաս 2'!#REF!</definedName>
    <definedName name="_ftn13" localSheetId="2">'Հավելված 3 Մաս 3'!#REF!</definedName>
    <definedName name="_ftn13" localSheetId="3">'Հավելված 3 Մաս 4'!#REF!</definedName>
    <definedName name="_ftn14" localSheetId="1">'Հավելված 3 Մաս 2'!#REF!</definedName>
    <definedName name="_ftn14" localSheetId="2">'Հավելված 3 Մաս 3'!#REF!</definedName>
    <definedName name="_ftn14" localSheetId="3">'Հավելված 3 Մաս 4'!#REF!</definedName>
    <definedName name="_ftn15" localSheetId="1">'Հավելված 3 Մաս 2'!#REF!</definedName>
    <definedName name="_ftn15" localSheetId="2">'Հավելված 3 Մաս 3'!#REF!</definedName>
    <definedName name="_ftn15" localSheetId="3">'Հավելված 3 Մաս 4'!#REF!</definedName>
    <definedName name="_ftn16" localSheetId="1">'Հավելված 3 Մաս 2'!#REF!</definedName>
    <definedName name="_ftn16" localSheetId="2">'Հավելված 3 Մաս 3'!#REF!</definedName>
    <definedName name="_ftn16" localSheetId="3">'Հավելված 3 Մաս 4'!#REF!</definedName>
    <definedName name="_ftn17" localSheetId="1">'Հավելված 3 Մաս 2'!#REF!</definedName>
    <definedName name="_ftn17" localSheetId="2">'Հավելված 3 Մաս 3'!#REF!</definedName>
    <definedName name="_ftn17" localSheetId="3">'Հավելված 3 Մաս 4'!#REF!</definedName>
    <definedName name="_ftn18" localSheetId="1">'Հավելված 3 Մաս 2'!#REF!</definedName>
    <definedName name="_ftn18" localSheetId="2">'Հավելված 3 Մաս 3'!#REF!</definedName>
    <definedName name="_ftn18" localSheetId="3">'Հավելված 3 Մաս 4'!#REF!</definedName>
    <definedName name="_ftn19" localSheetId="1">'Հավելված 3 Մաս 2'!#REF!</definedName>
    <definedName name="_ftn19" localSheetId="2">'Հավելված 3 Մաս 3'!#REF!</definedName>
    <definedName name="_ftn19" localSheetId="3">'Հավելված 3 Մաս 4'!#REF!</definedName>
    <definedName name="_ftn2" localSheetId="1">'Հավելված 3 Մաս 2'!#REF!</definedName>
    <definedName name="_ftn2" localSheetId="2">'Հավելված 3 Մաս 3'!#REF!</definedName>
    <definedName name="_ftn2" localSheetId="3">'Հավելված 3 Մաս 4'!#REF!</definedName>
    <definedName name="_ftn20" localSheetId="1">'Հավելված 3 Մաս 2'!#REF!</definedName>
    <definedName name="_ftn20" localSheetId="2">'Հավելված 3 Մաս 3'!#REF!</definedName>
    <definedName name="_ftn20" localSheetId="3">'Հավելված 3 Մաս 4'!#REF!</definedName>
    <definedName name="_ftn21" localSheetId="1">'Հավելված 3 Մաս 2'!#REF!</definedName>
    <definedName name="_ftn21" localSheetId="2">'Հավելված 3 Մաս 3'!#REF!</definedName>
    <definedName name="_ftn21" localSheetId="3">'Հավելված 3 Մաս 4'!#REF!</definedName>
    <definedName name="_ftn22" localSheetId="1">'Հավելված 3 Մաս 2'!#REF!</definedName>
    <definedName name="_ftn22" localSheetId="2">'Հավելված 3 Մաս 3'!#REF!</definedName>
    <definedName name="_ftn22" localSheetId="3">'Հավելված 3 Մաս 4'!#REF!</definedName>
    <definedName name="_ftn3" localSheetId="1">'Հավելված 3 Մաս 2'!#REF!</definedName>
    <definedName name="_ftn3" localSheetId="2">'Հավելված 3 Մաս 3'!#REF!</definedName>
    <definedName name="_ftn3" localSheetId="3">'Հավելված 3 Մաս 4'!#REF!</definedName>
    <definedName name="_ftn4" localSheetId="1">'Հավելված 3 Մաս 2'!#REF!</definedName>
    <definedName name="_ftn4" localSheetId="2">'Հավելված 3 Մաս 3'!#REF!</definedName>
    <definedName name="_ftn4" localSheetId="3">'Հավելված 3 Մաս 4'!#REF!</definedName>
    <definedName name="_ftn5" localSheetId="1">'Հավելված 3 Մաս 2'!#REF!</definedName>
    <definedName name="_ftn5" localSheetId="2">'Հավելված 3 Մաս 3'!#REF!</definedName>
    <definedName name="_ftn5" localSheetId="3">'Հավելված 3 Մաս 4'!#REF!</definedName>
    <definedName name="_ftn6" localSheetId="1">'Հավելված 3 Մաս 2'!#REF!</definedName>
    <definedName name="_ftn6" localSheetId="2">'Հավելված 3 Մաս 3'!#REF!</definedName>
    <definedName name="_ftn6" localSheetId="3">'Հավելված 3 Մաս 4'!#REF!</definedName>
    <definedName name="_ftn7" localSheetId="1">'Հավելված 3 Մաս 2'!#REF!</definedName>
    <definedName name="_ftn7" localSheetId="2">'Հավելված 3 Մաս 3'!#REF!</definedName>
    <definedName name="_ftn7" localSheetId="3">'Հավելված 3 Մաս 4'!#REF!</definedName>
    <definedName name="_ftn8" localSheetId="1">'Հավելված 3 Մաս 2'!#REF!</definedName>
    <definedName name="_ftn8" localSheetId="2">'Հավելված 3 Մաս 3'!#REF!</definedName>
    <definedName name="_ftn8" localSheetId="3">'Հավելված 3 Մաս 4'!#REF!</definedName>
    <definedName name="_ftn9" localSheetId="1">'Հավելված 3 Մաս 2'!#REF!</definedName>
    <definedName name="_ftn9" localSheetId="2">'Հավելված 3 Մաս 3'!#REF!</definedName>
    <definedName name="_ftn9" localSheetId="3">'Հավելված 3 Մաս 4'!#REF!</definedName>
    <definedName name="_ftnref1" localSheetId="1">'Հավելված 3 Մաս 2'!$B$2</definedName>
    <definedName name="_ftnref1" localSheetId="2">'Հավելված 3 Մաս 3'!#REF!</definedName>
    <definedName name="_ftnref1" localSheetId="3">'Հավելված 3 Մաս 4'!$B$2</definedName>
    <definedName name="_ftnref10" localSheetId="1">'Հավելված 3 Մաս 2'!$E$12</definedName>
    <definedName name="_ftnref10" localSheetId="2">'Հավելված 3 Մաս 3'!#REF!</definedName>
    <definedName name="_ftnref10" localSheetId="3">'Հավելված 3 Մաս 4'!#REF!</definedName>
    <definedName name="_ftnref11" localSheetId="1">'Հավելված 3 Մաս 2'!$E$20</definedName>
    <definedName name="_ftnref11" localSheetId="2">'Հավելված 3 Մաս 3'!#REF!</definedName>
    <definedName name="_ftnref11" localSheetId="3">'Հավելված 3 Մաս 4'!#REF!</definedName>
    <definedName name="_ftnref12" localSheetId="1">'Հավելված 3 Մաս 2'!#REF!</definedName>
    <definedName name="_ftnref12" localSheetId="2">'Հավելված 3 Մաս 3'!#REF!</definedName>
    <definedName name="_ftnref12" localSheetId="3">'Հավելված 3 Մաս 4'!#REF!</definedName>
    <definedName name="_ftnref13" localSheetId="1">'Հավելված 3 Մաս 2'!#REF!</definedName>
    <definedName name="_ftnref13" localSheetId="2">'Հավելված 3 Մաս 3'!#REF!</definedName>
    <definedName name="_ftnref13" localSheetId="3">'Հավելված 3 Մաս 4'!$B$7</definedName>
    <definedName name="_ftnref14" localSheetId="1">'Հավելված 3 Մաս 2'!#REF!</definedName>
    <definedName name="_ftnref14" localSheetId="2">'Հավելված 3 Մաս 3'!#REF!</definedName>
    <definedName name="_ftnref14" localSheetId="3">'Հավելված 3 Մաս 4'!#REF!</definedName>
    <definedName name="_ftnref15" localSheetId="1">'Հավելված 3 Մաս 2'!#REF!</definedName>
    <definedName name="_ftnref15" localSheetId="2">'Հավելված 3 Մաս 3'!#REF!</definedName>
    <definedName name="_ftnref15" localSheetId="3">'Հավելված 3 Մաս 4'!#REF!</definedName>
    <definedName name="_ftnref16" localSheetId="1">'Հավելված 3 Մաս 2'!#REF!</definedName>
    <definedName name="_ftnref16" localSheetId="2">'Հավելված 3 Մաս 3'!#REF!</definedName>
    <definedName name="_ftnref16" localSheetId="3">'Հավելված 3 Մաս 4'!#REF!</definedName>
    <definedName name="_ftnref17" localSheetId="1">'Հավելված 3 Մաս 2'!#REF!</definedName>
    <definedName name="_ftnref17" localSheetId="2">'Հավելված 3 Մաս 3'!#REF!</definedName>
    <definedName name="_ftnref17" localSheetId="3">'Հավելված 3 Մաս 4'!#REF!</definedName>
    <definedName name="_ftnref18" localSheetId="1">'Հավելված 3 Մաս 2'!#REF!</definedName>
    <definedName name="_ftnref18" localSheetId="2">'Հավելված 3 Մաս 3'!#REF!</definedName>
    <definedName name="_ftnref18" localSheetId="3">'Հավելված 3 Մաս 4'!#REF!</definedName>
    <definedName name="_ftnref19" localSheetId="1">'Հավելված 3 Մաս 2'!#REF!</definedName>
    <definedName name="_ftnref19" localSheetId="2">'Հավելված 3 Մաս 3'!#REF!</definedName>
    <definedName name="_ftnref19" localSheetId="3">'Հավելված 3 Մաս 4'!#REF!</definedName>
    <definedName name="_ftnref2" localSheetId="1">'Հավելված 3 Մաս 2'!$B$10</definedName>
    <definedName name="_ftnref2" localSheetId="2">'Հավելված 3 Մաս 3'!#REF!</definedName>
    <definedName name="_ftnref2" localSheetId="3">'Հավելված 3 Մաս 4'!#REF!</definedName>
    <definedName name="_ftnref20" localSheetId="1">'Հավելված 3 Մաս 2'!#REF!</definedName>
    <definedName name="_ftnref20" localSheetId="2">'Հավելված 3 Մաս 3'!#REF!</definedName>
    <definedName name="_ftnref20" localSheetId="3">'Հավելված 3 Մաս 4'!#REF!</definedName>
    <definedName name="_ftnref21" localSheetId="1">'Հավելված 3 Մաս 2'!#REF!</definedName>
    <definedName name="_ftnref21" localSheetId="2">'Հավելված 3 Մաս 3'!#REF!</definedName>
    <definedName name="_ftnref21" localSheetId="3">'Հավելված 3 Մաս 4'!#REF!</definedName>
    <definedName name="_ftnref22" localSheetId="1">'Հավելված 3 Մաս 2'!#REF!</definedName>
    <definedName name="_ftnref22" localSheetId="2">'Հավելված 3 Մաս 3'!#REF!</definedName>
    <definedName name="_ftnref22" localSheetId="3">'Հավելված 3 Մաս 4'!#REF!</definedName>
    <definedName name="_ftnref3" localSheetId="1">'Հավելված 3 Մաս 2'!$E$10</definedName>
    <definedName name="_ftnref3" localSheetId="2">'Հավելված 3 Մաս 3'!#REF!</definedName>
    <definedName name="_ftnref3" localSheetId="3">'Հավելված 3 Մաս 4'!#REF!</definedName>
    <definedName name="_ftnref4" localSheetId="1">'Հավելված 3 Մաս 2'!#REF!</definedName>
    <definedName name="_ftnref4" localSheetId="2">'Հավելված 3 Մաս 3'!#REF!</definedName>
    <definedName name="_ftnref4" localSheetId="3">'Հավելված 3 Մաս 4'!#REF!</definedName>
    <definedName name="_ftnref5" localSheetId="1">'Հավելված 3 Մաս 2'!#REF!</definedName>
    <definedName name="_ftnref5" localSheetId="2">'Հավելված 3 Մաս 3'!#REF!</definedName>
    <definedName name="_ftnref5" localSheetId="3">'Հավելված 3 Մաս 4'!#REF!</definedName>
    <definedName name="_ftnref6" localSheetId="1">'Հավելված 3 Մաս 2'!#REF!</definedName>
    <definedName name="_ftnref6" localSheetId="2">'Հավելված 3 Մաս 3'!#REF!</definedName>
    <definedName name="_ftnref6" localSheetId="3">'Հավելված 3 Մաս 4'!#REF!</definedName>
    <definedName name="_ftnref7" localSheetId="1">'Հավելված 3 Մաս 2'!#REF!</definedName>
    <definedName name="_ftnref7" localSheetId="2">'Հավելված 3 Մաս 3'!#REF!</definedName>
    <definedName name="_ftnref7" localSheetId="3">'Հավելված 3 Մաս 4'!#REF!</definedName>
    <definedName name="_ftnref8" localSheetId="1">'Հավելված 3 Մաս 2'!#REF!</definedName>
    <definedName name="_ftnref8" localSheetId="2">'Հավելված 3 Մաս 3'!#REF!</definedName>
    <definedName name="_ftnref8" localSheetId="3">'Հավելված 3 Մաս 4'!#REF!</definedName>
    <definedName name="_ftnref9" localSheetId="1">'Հավելված 3 Մաս 2'!#REF!</definedName>
    <definedName name="_ftnref9" localSheetId="2">'Հավելված 3 Մաս 3'!#REF!</definedName>
    <definedName name="_ftnref9" localSheetId="3">'Հավելված 3 Մաս 4'!#REF!</definedName>
    <definedName name="_Toc462743052" localSheetId="1">'Հավելված 3 Մաս 2'!#REF!</definedName>
    <definedName name="_Toc462743052" localSheetId="2">'Հավելված 3 Մաս 3'!#REF!</definedName>
    <definedName name="_Toc462743052" localSheetId="3">'Հավելված 3 Մաս 4'!#REF!</definedName>
    <definedName name="_Toc501014755" localSheetId="1">'Հավելված 3 Մաս 2'!$B$2</definedName>
    <definedName name="_Toc501014755" localSheetId="2">'Հավելված 3 Մաս 3'!#REF!</definedName>
    <definedName name="_Toc501014755" localSheetId="3">'Հավելված 3 Մաս 4'!$B$2</definedName>
    <definedName name="_Toc501014756" localSheetId="1">'Հավելված 3 Մաս 2'!#REF!</definedName>
    <definedName name="_Toc501014756" localSheetId="2">'Հավելված 3 Մաս 3'!#REF!</definedName>
    <definedName name="_Toc501014756" localSheetId="3">'Հավելված 3 Մաս 4'!#REF!</definedName>
    <definedName name="_Toc501014757" localSheetId="1">'Հավելված 3 Մաս 2'!#REF!</definedName>
    <definedName name="_Toc501014757" localSheetId="2">'Հավելված 3 Մաս 3'!#REF!</definedName>
    <definedName name="_Toc501014757" localSheetId="3">'Հավելված 3 Մաս 4'!#REF!</definedName>
    <definedName name="AgencyCode" localSheetId="1">#REF!</definedName>
    <definedName name="AgencyCode" localSheetId="2">#REF!</definedName>
    <definedName name="AgencyCode" localSheetId="3">#REF!</definedName>
    <definedName name="AgencyCode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Functional1" localSheetId="1">#REF!</definedName>
    <definedName name="Functional1" localSheetId="2">#REF!</definedName>
    <definedName name="Functional1" localSheetId="3">#REF!</definedName>
    <definedName name="Functional1">#REF!</definedName>
    <definedName name="PANature" localSheetId="1">#REF!</definedName>
    <definedName name="PANature" localSheetId="2">#REF!</definedName>
    <definedName name="PANature" localSheetId="3">#REF!</definedName>
    <definedName name="PANature">#REF!</definedName>
    <definedName name="PAType" localSheetId="1">#REF!</definedName>
    <definedName name="PAType" localSheetId="2">#REF!</definedName>
    <definedName name="PAType" localSheetId="3">#REF!</definedName>
    <definedName name="PAType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>#REF!</definedName>
    <definedName name="_xlnm.Print_Area" localSheetId="1">'Հավելված 3 Մաս 2'!$A$1:$L$294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7" i="23" l="1"/>
  <c r="G247" i="23"/>
  <c r="H247" i="23"/>
  <c r="I247" i="23"/>
  <c r="J247" i="23"/>
  <c r="K247" i="23"/>
  <c r="L247" i="23"/>
  <c r="E247" i="23"/>
  <c r="J201" i="23"/>
  <c r="F201" i="23"/>
  <c r="K201" i="23"/>
  <c r="L201" i="23"/>
  <c r="E201" i="23"/>
  <c r="H548" i="25" l="1"/>
  <c r="G548" i="25"/>
  <c r="F548" i="25"/>
  <c r="I64" i="23"/>
  <c r="H64" i="23"/>
  <c r="G64" i="23"/>
  <c r="I135" i="23"/>
  <c r="H135" i="23"/>
  <c r="G135" i="23"/>
  <c r="F106" i="25"/>
  <c r="I209" i="23" l="1"/>
  <c r="I201" i="23" s="1"/>
  <c r="H209" i="23"/>
  <c r="H201" i="23" s="1"/>
  <c r="G209" i="23"/>
  <c r="G201" i="23" s="1"/>
  <c r="F108" i="23"/>
  <c r="H108" i="23"/>
  <c r="I108" i="23"/>
  <c r="J108" i="23"/>
  <c r="K108" i="23"/>
  <c r="L108" i="23"/>
  <c r="G108" i="23"/>
  <c r="E108" i="23"/>
  <c r="G28" i="23"/>
  <c r="H28" i="23"/>
  <c r="I28" i="23"/>
  <c r="J28" i="23"/>
  <c r="K28" i="23"/>
  <c r="L28" i="23"/>
  <c r="E28" i="23"/>
  <c r="F28" i="23"/>
  <c r="G407" i="25" l="1"/>
  <c r="H263" i="25" l="1"/>
  <c r="G263" i="25"/>
  <c r="F263" i="25"/>
  <c r="H106" i="25" l="1"/>
  <c r="G106" i="25"/>
  <c r="L56" i="23" l="1"/>
  <c r="F56" i="23"/>
  <c r="J56" i="23"/>
  <c r="E56" i="23"/>
  <c r="H56" i="23" l="1"/>
  <c r="I56" i="23"/>
  <c r="K56" i="23"/>
  <c r="G56" i="23"/>
  <c r="H407" i="25" l="1"/>
  <c r="H389" i="25"/>
  <c r="H375" i="25"/>
  <c r="H361" i="25"/>
  <c r="H347" i="25"/>
  <c r="H333" i="25"/>
  <c r="H319" i="25"/>
  <c r="H305" i="25"/>
  <c r="H291" i="25"/>
  <c r="H277" i="25"/>
  <c r="H242" i="25"/>
  <c r="H203" i="25"/>
  <c r="H189" i="25"/>
  <c r="H176" i="25"/>
  <c r="I176" i="25" s="1"/>
  <c r="H150" i="25"/>
  <c r="H134" i="25"/>
  <c r="H120" i="25"/>
  <c r="H41" i="25"/>
  <c r="I214" i="23"/>
  <c r="I213" i="23"/>
  <c r="I212" i="23"/>
  <c r="I211" i="23"/>
  <c r="I210" i="23"/>
  <c r="J150" i="25" l="1"/>
  <c r="G150" i="25"/>
  <c r="F150" i="25"/>
  <c r="J375" i="25"/>
  <c r="G375" i="25"/>
  <c r="J361" i="25" l="1"/>
  <c r="G361" i="25"/>
  <c r="J347" i="25"/>
  <c r="G347" i="25"/>
  <c r="F347" i="25"/>
  <c r="J333" i="25"/>
  <c r="G333" i="25"/>
  <c r="F333" i="25"/>
  <c r="J389" i="25"/>
  <c r="G389" i="25"/>
  <c r="F389" i="25"/>
  <c r="J319" i="25"/>
  <c r="G319" i="25"/>
  <c r="F319" i="25"/>
  <c r="J305" i="25"/>
  <c r="G305" i="25"/>
  <c r="F305" i="25"/>
  <c r="J291" i="25"/>
  <c r="G291" i="25"/>
  <c r="F291" i="25"/>
  <c r="J277" i="25"/>
  <c r="G277" i="25"/>
  <c r="F277" i="25"/>
  <c r="J189" i="25" l="1"/>
  <c r="G189" i="25"/>
  <c r="F189" i="25"/>
  <c r="J134" i="25"/>
  <c r="G134" i="25"/>
  <c r="F134" i="25"/>
  <c r="J203" i="25"/>
  <c r="G203" i="25"/>
  <c r="F203" i="25"/>
  <c r="J120" i="25" l="1"/>
  <c r="G120" i="25"/>
  <c r="F120" i="25"/>
  <c r="F176" i="25"/>
  <c r="G176" i="25" s="1"/>
  <c r="J176" i="25" s="1"/>
  <c r="K176" i="25" s="1"/>
  <c r="H214" i="23" l="1"/>
  <c r="G214" i="23"/>
  <c r="H213" i="23"/>
  <c r="G213" i="23"/>
  <c r="H212" i="23"/>
  <c r="G212" i="23"/>
  <c r="H211" i="23"/>
  <c r="G211" i="23"/>
  <c r="H210" i="23"/>
  <c r="G210" i="23"/>
  <c r="J242" i="25" l="1"/>
  <c r="G242" i="25" l="1"/>
  <c r="F242" i="25"/>
  <c r="G41" i="25" l="1"/>
  <c r="F41" i="25"/>
  <c r="F407" i="25" l="1"/>
</calcChain>
</file>

<file path=xl/sharedStrings.xml><?xml version="1.0" encoding="utf-8"?>
<sst xmlns="http://schemas.openxmlformats.org/spreadsheetml/2006/main" count="1452" uniqueCount="388">
  <si>
    <t>….</t>
  </si>
  <si>
    <t>……</t>
  </si>
  <si>
    <t>…..</t>
  </si>
  <si>
    <t>.......</t>
  </si>
  <si>
    <t>Ð³í»Éí³Í N 3. ´Ûáõç»ï³ÛÇÝ Íñ³·ñ»ñÇ ¨ ³ÏÝÏ³ÉíáÕ ³ñ¹ÛáõÝùÝ»ñÇ Ý»ñÏ³Û³óÙ³Ý Ó¨³ã³÷</t>
  </si>
  <si>
    <t>ä»ï³Ï³Ý Ù³ñÙÝÇ ³Ýí³ÝáõÙÁ՝</t>
  </si>
  <si>
    <t>Ø²ê 2. äºî²Î²Ü Ø²ðØÜÆ ÎàÔØÆò Æð²Î²Ü²òìàÔ ´Úàôæºî²ÚÆÜ Ìð²¶ðºðÀ ºì ØÆæàò²èàôØÜºðÀ</t>
  </si>
  <si>
    <t>Ìñ³·ñÇ ³Ýí³ÝáõÙÁ՝</t>
  </si>
  <si>
    <t>Ìñ³·ñÇ Ýå³ï³ÏÁ՝</t>
  </si>
  <si>
    <t>ì»ñçÝ³Ï³Ý ³ñ¹ÛáõÝùÇ ÝÏ³ñ³·ñáõÃÛáõÝÁ՝</t>
  </si>
  <si>
    <t>ØÇçáó³éÙ³Ý ³Ýí³ÝáõÙÁ՝</t>
  </si>
  <si>
    <t>&lt;Èñ³óÝ»É ÙÇçáó³éÙ³Ý ³Ýí³ÝáõÙÁ&gt;</t>
  </si>
  <si>
    <t>ØÇçáó³éÙ³Ý ÝÏ³ñ³·ñáõÃÛáõÝÁ՝</t>
  </si>
  <si>
    <t>&lt;Èñ³óÝ»É ÙÇçáó³éÙ³Ý ÝÏ³ñ³·ñáõÃÛáõÝÁ&gt;</t>
  </si>
  <si>
    <t>ØÇçáó³éÙ³Ý ï»ë³ÏÁ՝</t>
  </si>
  <si>
    <t>&lt;Èñ³óÝ»É ÙÇçáó³éÙ³Ý ï»ë³ÏÁ&gt;</t>
  </si>
  <si>
    <t>Ìñ³·Çñ</t>
  </si>
  <si>
    <t>&lt;Èñ³óÝ»É ÙÇçáó³éÙ³Ý ¹³ëÇãÁ&gt;</t>
  </si>
  <si>
    <t>ÀÝÃ³óÇÏ ÙÇçáó³éáõÙÝ»ñ</t>
  </si>
  <si>
    <t>Î³åÇï³É ÙÇçáó³éáõÙÝ»ñ</t>
  </si>
  <si>
    <t>Ð³Ýñ³ÛÇÝ ë»÷³Ï³ÝáõÃÛ³Ý Ï³é³í³ñÙ³Ý ÙÇçáó³éáõÙÝ»ñ</t>
  </si>
  <si>
    <t>üÇÝ³Ýë³Ï³Ý ³ÏïÇíÝ»ñÇ Ï³é³í³ñÙ³Ý ÙÇçáó³éáõÙÝ»ñ</t>
  </si>
  <si>
    <t>Ìñ³·ñÇ ÙÇçáó³éáõÙÝ»ñ</t>
  </si>
  <si>
    <t>ä»ï³Ï³Ý Ù³ñÙÝÇ ·»ñ³ï»ëã³Ï³Ý ¹³ëÇãÁ՝</t>
  </si>
  <si>
    <t>Ø²ê 3 äºî²Î²Ü Ø²ðØÜÆ Ìð²¶ðºðÆ ¶Ìàì ìºðæÜ²Î²Ü ²ð¸ÚàôÜøÆ òàôò²ÜÆÞÜºðÀ</t>
  </si>
  <si>
    <t>Ìñ³·ñÇ ¹³ëÇãÁ՝</t>
  </si>
  <si>
    <t>ØÇçáó³éÙ³Ý ¹³ëÇãÁ՝</t>
  </si>
  <si>
    <t>ÜÏ³ñ³·ñáõÃÛáõÝÁ՝</t>
  </si>
  <si>
    <t>ØÇçáó³éáõÙÝ Çñ³Ï³Ý³óÝáÕÇ ³Ýí³ÝáõÙÁ՝</t>
  </si>
  <si>
    <t>ØÇçáó³éÙ³Ý íñ³ Ï³ï³ñíáÕ Í³ËëÁ (Ñ³½³ñ ¹ñ³Ù)</t>
  </si>
  <si>
    <t>²ñ¹ÛáõÝùÇ ã³÷áñáßÇãÝ»ñ</t>
  </si>
  <si>
    <t>ä»ï³Ï³Ý Ù³ñÙÝÇ (´¶Î) ·»ñ³ï»ëã³Ï³Ý ¹³ëÇãÁ՝</t>
  </si>
  <si>
    <t>ä»ï³Ï³Ý Ù³ñÙÝÇ (´¶Î) ³Ýí³ÝáõÙÁ՝</t>
  </si>
  <si>
    <t>Ø²ê 4. äºî²Î²Ü Ø²ðØÜÆ ¶Ìàì ²ð¸ÚàôÜø²ÚÆÜ (Î²î²ðàÔ²Î²Ü) òàôò²ÜÆÞÜºðÀ</t>
  </si>
  <si>
    <t>Ìñ³·ñÇ ¹³ëÇãÁ</t>
  </si>
  <si>
    <t>Ìñ³·ñÇ ³Ýí³ÝáõÙÁ</t>
  </si>
  <si>
    <t>Ìñ³·ñÇ ÙÇçáó³éáõÙÝ»ñÁ</t>
  </si>
  <si>
    <t>òáõó³ÝÇßÝ»ñ</t>
  </si>
  <si>
    <t>îñ³Ýëý»ñïÝ»ñÇ ïñ³Ù³¹ñáõÙ</t>
  </si>
  <si>
    <t>´³óí³Í</t>
  </si>
  <si>
    <t>âÇ ë³ÑÙ³ÝíáõÙ</t>
  </si>
  <si>
    <t>Ì³é³ÛáõÃÛáõÝÝ»ñÇ Ù³ïáõóáõÙ</t>
  </si>
  <si>
    <t>ø³Ý³Ï³Ï³Ý</t>
  </si>
  <si>
    <t>Դասիչ</t>
  </si>
  <si>
    <t>Ծրագիր/Միջոցառում</t>
  </si>
  <si>
    <t>(հազ. դրամ)</t>
  </si>
  <si>
    <t>ì³ñÏ»ñÇ ïñ³Ù³¹ñáõÙ</t>
  </si>
  <si>
    <t>²Ù÷á÷/µ³óí³Í</t>
  </si>
  <si>
    <t>Þ³Ñ³éáõÝ»ñÇ ÁÝïñáõÃÛ³Ý ã³÷³ÝÇßÝ»ñÁ</t>
  </si>
  <si>
    <t xml:space="preserve">êáõµëÇ¹³íáñíáÕ ïÝï»ë³í³ñáÕ ëáõµÛ»ÏïÝ»ñ, í³ñÏ³éáõ </t>
  </si>
  <si>
    <t>Ø³ëÝ³·Çï³óí³Í Ï³½Ù³Ï»ñåáõÃÛáõÝÝ»ñ</t>
  </si>
  <si>
    <t xml:space="preserve">Ü³Ëáñ¹ ï³ñÇÝ»ñÇó ëáõµëÇ¹³íáñíáÕ ïÝï»ë³í³ñáÕ ëáõµÛ»ÏïÝ»ñ, í³ñÏ³éáõ </t>
  </si>
  <si>
    <t>Ø³ëÝ³·Çï³óí³Í ÙÇ³íáñ</t>
  </si>
  <si>
    <t>ÐÐ ¾ÏáÝáÙÇÏ³ÛÇ Ý³Ë³ñ³ñáõÃÛáõÝ</t>
  </si>
  <si>
    <t>ÐÐ ¿ÏáÝáÙÇÏ³ÛÇ Ý³Ë³ñ³ñáõÃÛáõÝ</t>
  </si>
  <si>
    <t xml:space="preserve">Ì³é³ÛáõÃÛáõÝÝ»ñÇ Ù³ïáõóáõÙ </t>
  </si>
  <si>
    <t>êï³Ý¹³ñïÝ»ñÇ Ùß³ÏáõÙ ¨ Ñ³í³ï³ñÙ³·ñÙ³Ý Ñ³Ù³Ï³ñ·Ç ½³ñ·³óáõÙ</t>
  </si>
  <si>
    <t>²ñï³¹ñ³ÝùÇ, Í³é³ÛáõÃÛáõÝÝ»ñÇ ¨ ·áñÍÁÝÃ³óÝ»ñÇ ³Ýíï³Ý·áõÃÛ³Ý Ù³Ï³ñ¹³ÏÇ µ³ñ»É³íáõÙ, ÙÇç³½·³ÛÇÝ áõ ï³ñ³Í³ßñç³Ý³ÛÇÝ Ñ³í³ï³ñÙ³·ñÙ³Ý Ñ³Ù³Ï³ñ·»ñÇÝ ÇÝï»·ñáõÙ</t>
  </si>
  <si>
    <t>²é¨ïñáõÙ ï»ËÝÇÏ³Ï³Ý ËáãÁÝ¹áïÝ»ñÇ í»ñ³óáõÙ ¨ ßáõÏ³Û³Ñ³ÝíáÕ ³ñï³¹ñ³ÝùÇ áõ Ù³ïáõóíáÕ Í³é³ÛáõÃÛáõÝÝ»ñÇ Ñ³Ù³å³ï³ëË³ÝáõÃÛ³Ý ·Ý³Ñ³ïÙ³Ý ·áñÍáõÝ»áõÃÛ³Ý ³ñ¹ÛáõÝùÝ»ñÇ ÝÏ³ïÙ³Ùµ ëå³éáÕÝ»ñÇ íëï³ÑáõÃÛ³Ý µ³ñÓñ³óáõÙ</t>
  </si>
  <si>
    <t>êï³Ý¹³ñïÝ»ñÇ Ùß³ÏÙ³Ý Í³é³ÛáõÃÛáõÝÝ»ñ</t>
  </si>
  <si>
    <t>²ñï³¹ñ³ÝùÇ  ¨ Í³é³ÛáõÃÛáõÝÝ»ñÇ ³½·³ÛÇÝ ëï³Ý¹³ñïÝ»ñÇ Ùß³ÏáõÙ, ÙÇçå»ï³Ï³Ý, »íñáå³Ï³Ý ¨ ÙÇç³½·³ÛÇÝ Ï³½Ù³Ï»ñåáõÃÛáõÝÝ»ñÇ Ñ»ï Ñ³Ù³·áñÍ³ÏóáõÃÛáõÝ, ëï³Ý¹³ñïÝ»ñÇ ³½·³ÛÇÝ ýáÝ¹Ç í³ñÙ³Ý ¨ ï»Õ»Ï³ïí³Ï³Ý ëå³ë³ñÏÙ³Ý ³ßË³ï³ÝùÝ»ñÇ Çñ³Ï³Ý³óáõÙ</t>
  </si>
  <si>
    <t>²ç³ÏóáõÃÛáõÝ ÐÐ Ñ³í³ï³ñÙ³·ñÙ³Ý Ñ³Ù³Ï³ñ·ÇÝ</t>
  </si>
  <si>
    <t xml:space="preserve">Ð³í³ï³ñÙ³·ñÙ³Ý Í³é³ÛáõÃÛáõÝÝ»ñÇ Ù³ïáõóáõÙ, Ñ³í³ï³ñÙ³·ñÙ³Ý Ñ³Ù³Ï³ñ·Ç µ³ñ»÷áËáõÙ, ³ÝÓÝ³Ï³½ÙÇ áõëáõóáõÙ, ³½·³ÛÇÝ Ù³ñÙÝÇ Ï³Ûù¿çÇ ¨ é»»ëïñÝ»ñÇ ëå³ë³ñÏáõÙ, ³ñ¹Ç³Ï³Ý³óáõÙ, ³½·³ÛÇÝ Ù³ñÙÝÇ Ù³ëÝ³ÏóáõÃÛáõÝ ³ßË³ï³ÅáÕáíÝ»ñÇÝ, ·³·³ÃÝ³ÅáÕáíÝ»ñÇÝ, Ñ³Ý¹ÇåáõÙÝ»ñÇÝ </t>
  </si>
  <si>
    <t>²ç³ÏóáõÃÛáõÝ ÷áùñ ¨ ÙÇçÇÝ Ó»éÝ³ñÏ³ïÇñáõÃÛ³ÝÁ</t>
  </si>
  <si>
    <t>öáùñ ¨ ÙÇçÇÝ Ó»éÝ³ñÏ³ïÇñáõÃÛ³Ý ½³ñ·³óáõÙ ¨ ÁÝ¹É³ÛÝáõÙ</t>
  </si>
  <si>
    <t>öØÒ Ñ³ïí³ÍÇ ³ç³ÏóáõÃÛáõÝ ¨ ËÃ³ÝáõÙ, Ù³ñ½»ñáõÙ öØÒ-Ç ëáõµÛ»ÏïÝ»ñÇ Ãí³ù³Ý³ÏÇ ³í»É³óáõÙ</t>
  </si>
  <si>
    <t>öØÒ-Ç ëáõµÛ»ÏïÝ»ñÇÝ ³ç³ÏóáõÃÛ³Ý Íñ³·ñ»ñÇ Ñ³Ù³Ï³ñ·áõÙ ¨ Ï³é³í³ñáõÙ</t>
  </si>
  <si>
    <t>üÇÝ³Ýë³Ï³Ý ¨ Ý»ñ¹ñáõÙ³ÛÇÝ, ·áñÍ³ñ³ñ áõëáõóáÕ³Ï³Ý, ï»Õ»Ï³ïí³Ï³Ý, ËáñÑñ¹³ïí³Ï³Ý ³ç³ÏóáõÃÛáõÝ ·áñÍáÕ ¨ ëÏëÝ³Ï öØÒ ëáõµÛ»ÏïÝ»ñÇÝ</t>
  </si>
  <si>
    <t>Ü»ñ¹ñáõÙÝ»ñÇ ¨ ³ñï³Ñ³ÝÙ³Ý ËÃ³ÝÙ³Ý Íñ³·Çñ</t>
  </si>
  <si>
    <t>Ü»ñ¹ñáõÙÝ»ñÇ Ý»ñ·ñ³íÙ³Ý ¨ ³ñï³Ñ³ÝÙ³Ý ËÃ³ÝáõÙ</t>
  </si>
  <si>
    <t>Ü³Ëáñ¹ ï³ñí³ Ñ³Ù»Ù³ï Ý»ñ¹ñáõÙÝ»ñÇ ¨ ³ñï³Ñ³ÝÙ³Ý Í³í³ÉÇ ³×</t>
  </si>
  <si>
    <t xml:space="preserve">ÐÐ ³ñï³Ñ³ÝÙ³ÝÝ áõÕÕí³Í ³ñ¹ÛáõÝ³µ»ñ³Ï³Ý ù³Õ³ù³Ï³ÝáõÃÛ³Ý é³½Ù³í³ñáõÃÛ³Ùµ Ý³Ë³ï»ëí³Í ÙÇçáó³éáõÙÝ»ñ </t>
  </si>
  <si>
    <t xml:space="preserve">Üáñ áÉáñïÝ»ñÇ ½³ñ·³óÙ³Ý Ýå³ëïáõÙª ³ñï³Ñ³ÝÙ³ÝÝ ³ç³ÏóáõÃÛáõÝª Ýáñ ßáõÏ³Ý»ñÇ ÁÝ¹É³ÛÝÙ³Ý ³ç³ÏóáõÃÛáõÝª ë»ñïÇýÇÏ³óÙ³Ý Í³é³ÛáõÃÛáõÝÝ»ñÇ ÷áËÑ³ïáõóáõÙª í³ñÏ³íáñÙ³Ý ïáÏáëÝ»ñÇ ëáõµëÇ¹³íáñáõÙª Ï³ñáÕáõÃÛáõÝÝ»ñÇ ½³ñ·³óáõÙª ³ñï³Ñ³ÝÙ³Ý ËÝ¹ÇñÝ»ñÇ Ñ»ï³½áïáõÙ </t>
  </si>
  <si>
    <t xml:space="preserve"> 11002</t>
  </si>
  <si>
    <t>¼µáë³ßñçáõÃÛ³Ý ½³ñ·³óÙ³Ý Íñ³·Çñ</t>
  </si>
  <si>
    <t>Ìñ³·ñÇ Ýå³ï³ÏÁ ՝</t>
  </si>
  <si>
    <t xml:space="preserve">Ð³Û³ëï³ÝÇ ¨ Ñ³ÛÏ³Ï³Ý ½µáë³ßñç³ÛÇÝ ³ñ¹ÛáõÝùÇ ×³Ý³ã»ÉÇáõÃÛ³Ý ¨ ÙñóáõÝ³ÏáõÃÛ³Ý µ³ñÓñ³óáõÙ </t>
  </si>
  <si>
    <t xml:space="preserve">ØÇç³½·³ÛÇÝ ¨ Ý»ñùÇÝ ½µáë³ßñçÇÏÝ»ñÇ ¹ÇÝ³ÙÇÏ ³×Ç ³å³ÑáíáõÙ </t>
  </si>
  <si>
    <t>¼µáë³ßñçáõÃÛ³Ý áÉáñïáõÙ å»ï³Ï³Ý ù³Õ³ù³Ï³ÝáõÃÛ³Ý Ùß³ÏÙ³Ý ¨ Çñ³Ï³Ý³óÙ³Ý Í³é³ÛáõÃÛáõÝÝ»ñ</t>
  </si>
  <si>
    <t>¼µáë³ßñçáõÃÛ³Ý áÉáñïáõÙ ù³Õ³ù³Ï³ÝáõÃÛ³Ý Ùß³ÏÙ³Ý ¨ Çñ³Ï³Ý³óÙ³Ý Ñ³Ù³Ï³ñ·Ù³Ý, å»ï³Ï³Ý Íñ³·ñ»ñÇ åÉ³Ý³íáñÙ³Ý, Ùß³ÏÙ³Ý, Çñ³Ï³Ý³óÙ³Ý ¨ ÙáÝÇÃáñÇÝ·Ç (í»ñ³ÑëÏÙ³Ý) Í³é³ÛáõÃÛáõÝÝ»ñ</t>
  </si>
  <si>
    <t xml:space="preserve">ØÇçáó³éÙ³Ý ³Ýí³ÝáõÙÁ՝ </t>
  </si>
  <si>
    <t>²ç³ÏóáõÃÛáõÝ ½µáë³ßñçáõÃÛ³Ý ½³ñ·³óÙ³ÝÁ</t>
  </si>
  <si>
    <t xml:space="preserve">ØÇçáó³éáõÙÝ ÁÝ¹·ñÏáõÙ ¿․
³ÏïÇí ¨ ÃÇñ³Ë³íáñí³Í Ù³ñù»ÃÇÝ·³ÛÇÝ ¨ ËÃ³ÝÙ³Ý ÙÇçáó³éáõÙÝ»ñÇ  Çñ³Ï³Ý³óáõÙ, Ñ³ÛÏ³Ï³Ý ½µáë³ßñç³ÛÇÝ ³ñ¹ÛáõÝùÇ ¹Çí»ñëÇýÇÏ³óáõÙ, »ÝÃ³Ï³éáõóí³ÍùÝ»ñÇ ¨ Ù³ñ¹Ï³ÛÇÝ é»ëáõñëÝ»ñÇ ½³ñ·³óáõÙ, ÙÇç³½·³ÛÇÝ Ñ³Ù³·áñÍ³ÏóáõÃÛáõÝ
</t>
  </si>
  <si>
    <t xml:space="preserve">Ð³Ù³ßË³ñÑ³ÛÇÝ µ³ÝÏÇ ³ç³ÏóáõÃÛ³Ùµ Çñ³Ï³Ý³óíáÕ î»Õ³Ï³Ý ïÝï»ëáõÃÛ³Ý ¨ »ÝÃ³Ï³éáõóí³ÍùÝ»ñÇ ½³ñ·³óÙ³Ý Íñ³·ñÇ Ï³é³í³ñáõÙ </t>
  </si>
  <si>
    <t xml:space="preserve">î»Õ³Ï³Ý ïÝï»ëáõÃÛ³Ý ¨ »ÝÃ³Ï³éáõóí³ÍùÝ»ñÇ ½³ñ·³óÙ³Ý Íñ³·Çñª ÐÐ ï³ñµ»ñ Ù³ñ½»ñáõÙ ½µáë³ßñçáõÃÛ³Ý Ñ»ï Ï³åí³Í »ÝÃ³Ï³éáõóí³ÍùÝ»ñÇ µ³ñ»É³íÙ³Ý Ýå³ï³Ïáí </t>
  </si>
  <si>
    <t xml:space="preserve">Ð³Ù³ßË³ñÑ³ÛÇÝ µ³ÝÏÇ ³ç³ÏóáõÃÛ³Ùµ Çñ³Ï³Ý³óíáÕ î»Õ³Ï³Ý ïÝï»ëáõÃÛ³Ý ¨ »ÝÃ³Ï³éáõóí³ÍùÝ»ñÇ ½³ñ·³óÙ³Ý Íñ³·ñÇ ßñç³Ý³ÏÝ»ñáõÙ ÐÐ ï³ñµ»ñ Ù³ñ½»ñáõÙ ½µáë³ßñçáõÃÛ³Ý Ñ»ï Ï³åí³Í »ÝÃ³Ï³éáõóí³ÍùÝ»ñÇ µ³ñ»É³íÙ³ÝÝ áõÕÕí³Í ÙÇçáó³éáõÙÝ»ñ </t>
  </si>
  <si>
    <t xml:space="preserve">ÀÝïñí³Í Ù³ñ½»ñáõÙ ½µáë³ßñçáõÃÛ³Ý Ñ»ï Ï³åí³Í »ÝÃ³Ï³éáõóí³ÍùÝ»ñÇ, ³Û¹ ÃíáõÙª ×³Ý³å³ñÑÝ»ñÇ, ³íïáÏ³Û³Ý³ï»Õ»ñÇ, çñ³Ù³ï³Ï³ñ³ñÙ³Ý Ñ³Ù³Ï³ñ·»ñÇ, Éáõë³íáñáõÃÛ³Ý í»ñ³Ýáñá·áõÙ ¨ ÝáñáíÇ Ï³éáõóáõÙ </t>
  </si>
  <si>
    <t>Ìñ³·ñÇ í»ñçÝ³Ï³Ý ³ñ¹ÛáõÝùÝ»ñÁ</t>
  </si>
  <si>
    <t>â³÷áñáßÇãÁ</t>
  </si>
  <si>
    <t xml:space="preserve">Ìñ³·ñÇ ¹³ëÇãÁ` </t>
  </si>
  <si>
    <t xml:space="preserve">ØÇçáó³éÙ³Ý ¹³ëÇãÁ` </t>
  </si>
  <si>
    <t xml:space="preserve">ØÇçáó³éÙ³Ý ³Ýí³ÝáõÙÁ` </t>
  </si>
  <si>
    <t xml:space="preserve">ÜÏ³ñ³·ñáõÃÛáõÝÁ` </t>
  </si>
  <si>
    <t xml:space="preserve">ØÇçáó³éÙ³Ý ï»ë³ÏÁ` </t>
  </si>
  <si>
    <t xml:space="preserve">  ²ñ¹ÛáõÝùÇ ã³÷áñáßÇãÝ»ñ </t>
  </si>
  <si>
    <t>ØÇçáó³éÙ³Ý íñ³ Ï³ï³ñí³Í Í³ËëÁ (Ñ³½³ñ ¹ñ³Ù)</t>
  </si>
  <si>
    <t xml:space="preserve"> ²ñ¹ÛáõÝùÇ ã³÷áñáßÇãÝ»ñ   </t>
  </si>
  <si>
    <t>²ñï³¹ñ³ÝùÇ  ¨ Í³é³ÛáõÃÛáõÝÝ»ñÇ ·Íáí ³½·³ÛÇÝ ëï³Ý¹³ñïÝ»ñÇ Ùß³ÏáõÙ, Ñ³ï</t>
  </si>
  <si>
    <t>ØñóáõÛÃáí ÁÝïñí³Í  Ï³½Ù³Ï»ñåáõÃÛáõÝ</t>
  </si>
  <si>
    <t>ÐÐ ³ñï³Ñ³ÝÙ³ÝÝ áõÕÕí³Í ³ñ¹ÛáõÝ³µ»ñ³Ï³Ý ù³Õ³ù³Ï³ÝáõÃÛ³Ý é³½Ù³í³ñáõÃÛ³Ùµ Ý³Ë³ï»ëí³Í ÙÇçáó³éáõÙÝ»ñ</t>
  </si>
  <si>
    <t>Üáñ áÉáñïÝ»ñÇ ½³ñ·³óÙ³Ý Ýå³ëïáõÙ` ³ñï³Ñ³ÝÙ³ÝÝ ³ç³ÏóáõÃÛáõÝ, Ýáñ ßáõÏ³Ý»ñÇ ÁÝ¹É³ÛÝÙ³Ý ³ç³ÏóáõÃÛáõÝ, ë»ñïÇýÇÏ³óÙ³Ý Í³é³ÛáõÃÛáõÝÝ»ñÇ ÷áËÑ³ïáõóáõÙ, í³ñÏ³íáñÙ³Ý ïáÏáëÝ»ñÇ ëáõµëÇ¹³íáñáõÙ, Ï³ñáÕáõÃÛáõÝÝ»ñÇ ½³ñ·³óáõÙ, ³ñï³Ñ³ÝÙ³Ý ËÝ¹ÇñÝ»ñÇ Ñ»ï³½áïáõÙ</t>
  </si>
  <si>
    <t>²ñï³¹ñ³Ï³Ý ·áñÍáõÝ»áõÃÛ³Ý í³ñÏ³íáñÙ³Ý ëáõµëÇ¹³íáñáõÙ, ëáõµëÇ¹³íáñí³Í í³ñÏ»ñÇ ù³Ý³Ï, Ñ³ï</t>
  </si>
  <si>
    <t>²ñï»ñÏñáõÙ Ñ³ÛÏ³Ï³Ý ³ñï³¹ñ³ÝùÇ í»ñ³µ»ñÛ³É ·áí³½¹Ç ¨ Ñ³ë³ñ³Ï³Ï³Ý Ï³ñÍÇùÇ Ó¨³íáñÙ³Ý (PR) ÙÇçáó³éáõÙÝ»ñÇ Ï³½Ù³Ï»ñåáõÙ ¨ Çñ³Ï³Ý³óáõÙ, ÙÇçáó³éáõÙÝ»ñÇ ù³Ý³ÏÁ, Ñ³ï</t>
  </si>
  <si>
    <t>ØÇç³½·³ÛÇÝ óáõó³Ñ³Ý¹»ëÝ»ñÇÝ Ù³ëÝ³ÏóáõÃÛ³Ý ³å³ÑáíáõÙ, óáõó³Ñ³Ý¹»ëÝ»ñÇ ù³Ý³ÏÁ, Ñ³ï</t>
  </si>
  <si>
    <t>àõëáõóÙ³Ý ¹³ëÁÝÃ³óÝ»ñÇ Ï³½Ù³Ï»ñåáõÙ, Ñ³ï</t>
  </si>
  <si>
    <t>¶áñÍ³ñ³ñ Ñ³Ù³ÅáÕáíÝ»ñÇ (ýáñáõÙÝ»ñÇ), ÇÝãå»ë Ý³¨ ³ÛÉ Ñ³Ù³ÝÙ³Ý ÙÇçáó³éáõÙÝ»ñÇ Ù³ëÝ³ÏóáõÃÛáõÝ ¨ (Ï³Ù) Ï³½Ù³Ï»ñåáõÙ, Ñ³ï</t>
  </si>
  <si>
    <t>¶áñÍ³ñ³ñ Ï³å»ñÇ Ñ³ëï³ïáõÙ, Ñ³ï</t>
  </si>
  <si>
    <t xml:space="preserve"> ¼µáë³ßñçáõÃÛ³Ý ½³ñ·³óÙ³Ý Íñ³·Çñ</t>
  </si>
  <si>
    <t xml:space="preserve"> ¼µáë³ßñçáõÃÛ³Ý ½³ñ·³óÙ³Ý áÉáñïáõÙ å»ï³Ï³Ý ù³Õ³ù³Ï³ÝáõÃÛ³Ý Ùß³ÏÙ³Ý ¨ ¹ñ³ Ï³ï³ñÙ³Ý Ñ³Ù³Ï³ñ·Ù³Ýª å»ï³Ï³Ý Í³ñ·ñ»ñÇ åÉ³Ý³íáñÙ³Ýª Ùß³ÏÙ³Ýª Çñ³Ï³Ý³óÙ³Ý ¨ ÙáÝÇïáñÇÝ·Ç (í»ñ³ÑëÏÙ³Ý) Í³é³ÛáõÃÛáõÝÝ»ñ </t>
  </si>
  <si>
    <t xml:space="preserve">ø³Õ³ù³Ï³ÝáõÃÛ³Ý Ùß³ÏÙ³Ý ¨ ¹ñ³ Ï³ï³ñÙ³Ý Ñ³Ù³Ï³ñ·Ù³Ýª å»ï³Ï³Ý Íñ³·ñ»ñÇ åÉ³Ý³íáñÙ³Ýª Ùß³ÏÙ³Ýª Çñ³Ï³Ý³óÙ³Ý ¨ ÙáÝÇïáñÇÝ·Ç (í»ñ³ÑëÏÙ³Ý) Í³é³ÛáõÃÛáõÝÝ»ñ </t>
  </si>
  <si>
    <t>ÐÐ ¿ÏáÝáÙÇÏ³ÛÇ Ý³Ë³ñ³ñáõÃÛ³Ý ½µáë³ßñçáõÃÛ³Ý ÏáÙÇï»</t>
  </si>
  <si>
    <t>Ծրագրի միջոցառումները</t>
  </si>
  <si>
    <t>Ամփոփ/բացված</t>
  </si>
  <si>
    <t>Ծրագրի դասիչը՝</t>
  </si>
  <si>
    <t>Միջոցառման դասիչը՝</t>
  </si>
  <si>
    <t>Միջոցառման անվանումը՝</t>
  </si>
  <si>
    <t>Նկարագրությունը՝</t>
  </si>
  <si>
    <t xml:space="preserve">ØÇçáó³éáõÙÝ ÁÝ¹·ñÏáõÙ ªէ․
³ÏïÇí ¨ ÃÇñ³Ë³íáñí³Í Ù³ñù»ÃÇÝ·³ÛÇÝ ¨ ËÃ³ÝÙ³Ý ÙÇçáó³éáõÙÝ»ñÇ Çñ³Ï³Ý³óáõÙ, Ñ³ÛÏ³Ï³Ý ½µáë³ßñç³ÛÇÝ ³ñ¹ÛáõÝùÇ ¹Çí»ñëÇýÇÏ³óáõÙ, »ÝÃ³Ï³éáõóí³ÍùÝ»ñÇ ¨ Ù³ñ¹Ï³ÛÇÝ é»ëáõñëÝ»ñÇ ½³ñ·³óáõÙ, ÙÇç³½·³ÛÇÝ Ñ³Ù³·áñÍ³ÏóáõÃÛáõÝ </t>
  </si>
  <si>
    <t>Միջոցառման տեսակը՝</t>
  </si>
  <si>
    <t>Միջոցառման վրա կատարվող ծախսը (հազար դրամ)</t>
  </si>
  <si>
    <t>²åñ³ÝùÝ»ñÇ ³ñï³Ñ³ÝáõÙ/ÐÜ², ïáÏáë</t>
  </si>
  <si>
    <t>²ç³ÏóáõÃÛáõÝ ëï³ó³Í Ùß³ÏáÕ ³ñ¹ÛáõÝ³µ»ñáõÃÛáõÝáõÙ ·áñÍáÕ Ï³½Ù³Ï»ñåáõÃÛáõÝÝ»ñÇ ÏáÕÙÇó ³åñ³ÝùÝ»ñÇ ³ñï³Ñ³ÝáõÙ, ÙÉñ¹ ¹ñ³Ù</t>
  </si>
  <si>
    <t>ä»ï³Ï³Ý Ù³ñÙÇÝÝ»ñÇ ÏáÕÙÇó û·ï³·áñÍíáÕ áã ýÇÝ³Ýë³Ï³Ý ³ÏïÇíÝ»ñÇ Ñ»ï ·áñÍ³éÝáõÃÛáõÝÝ»ñ</t>
  </si>
  <si>
    <t>ä»ï³Ï³Ý Ù³ñÙÝÇ (Ï³ï³ñáÕ) ·»ñ³ï»ëã³Ï³Ý ¹³ëÇãÁ՝</t>
  </si>
  <si>
    <t>ä»ï³Ï³Ý Ù³ñÙÝÇ  (Ï³ï³ñáÕ) ³Ýí³ÝáõÙÁ՝</t>
  </si>
  <si>
    <t>ÀÝïñí³Í ½µáë³ßñç³ÛÇÝ í³Ûñ»ñÇ µ³ñ»É³íí³Í Ùáõïù³ÛÇÝ ×³Ý³å³ñÑÝ»ñ, ÏÙ</t>
  </si>
  <si>
    <t xml:space="preserve">¼µáë³ßñç³ÛÇÝ ßñç³ÝÇ »ñÏ³ÛÝùáí ·ïÝíáÕ Å³é³Ý·áõÃÛ³Ý ûµÛ»ÏïÝ»ñáõÙ Ï³éáõóí³Í ½µáë³ßñç³ÛÇÝ Ñ³ñÙ³ñáõÃÛáõÝÝ»ñÇ ÃÇíÁ, Ñ³ï </t>
  </si>
  <si>
    <t xml:space="preserve"> öáÕáó³ÛÇÝ Éáõë³íáñáõÃÛ³Ý ÷áË³ñÇÝí³Í (ï»Õ³¹ñí³Í ëÛáõÝ»ñÇ ¨ É³Ùå»ñÇ) ÃÇíÁ </t>
  </si>
  <si>
    <t xml:space="preserve"> ´³ñ»É³íí³Í ½µáë³Û·ÇÝ»ñÇ ÃÇíÁ </t>
  </si>
  <si>
    <t>²ÛÉ å»ï³Ï³Ý Ï³½Ù³Ï»ñåáõÃÛáõÝÝ»ñÇ ÏáÕÙÇó û·ï³·áñÍíáÕ áã ýÇÝ³Ýë³Ï³Ý ³ÏïÇíÝ»ñÇ Ñ»ï ·áñÍ³éÝáõÃÛáõÝÝ»ñ</t>
  </si>
  <si>
    <t>ä»ï³Ï³Ý ³ç³ÏóáõÃÛáõÝ Ð³Û³ëï³ÝÇ Ð³Ýñ³å»ïáõÃÛáõÝáõÙ ¨ ³ñï»ñÏñáõÙ Ý»ñ¹ñáõÙ³ÛÇÝ ¨ äØ¶ Íñ³·ñ»ñÇ Çñ³Ï³Ý³óÙ³ÝÁ</t>
  </si>
  <si>
    <t>úï³ñ»ñÏñÛ³ áõÕÕ³ÏÇ Ý»ñ¹ñáõÙÝ»ñÇ Ý»ñ·ñ³íáõÙ, Ý»ñ¹ñáÕÝ»ñÇÝ ËáñÑñ¹³ïíáõÃÛ³Ý ¨ ³ç³ÏóáõÃÛ³Ý ïñ³Ù³¹ñáõÙ,ûï³ñ»ñÏñÛ³ Ý»ñ¹ñáõÙ³ÛÇÝ Íñ³·ñ»ñÇÝ µ³ÅÝ»Ù³ëÝ³ÏóáõÃáõÝ, äØ¶ áÉáñïÇ ½³ñ·³óÙ³Ý ËÃ³ÝáõÙ, äØ¶ Íñ³·ñ»ñÇ ½³ñ·³óÙ³Ý ³ç³ÏóáõÃÛáõÝ</t>
  </si>
  <si>
    <t>Ø³ëÝ³·Çï³óí³Í Ï³½Ù³Ï»ñåáõÃÛáõÝ</t>
  </si>
  <si>
    <t>ä»ï³Ï³Ý Ù³ñÙÝÇ ³Ýí³ÝáõÙÁª</t>
  </si>
  <si>
    <t>Ø²ê 1. äºî²Î²Ü Ø²ðØÜÆ è²¼Ø²ì²ðàôÂÚ²Ü ÀÜ¸Ð²Üàôð ÜÎ²ð²¶ðàôÂÚàôÜÀ</t>
  </si>
  <si>
    <t>1.ÐÇÙÝ³Ï³Ý é³½Ù³í³ñ³Ï³Ý Ýå³ï³ÏÝ»ñÁ ¨ ·»ñ³Ï³ í»ñçÝ³Ï³Ý ³ñ¹ÛáõÝùÝ»ñÁª</t>
  </si>
  <si>
    <t>2. ´Ûáõç»ï³ÛÇÝ Íñ³·ñ»ñáõÙ Ï³ï³ñíáÕ ÑÇÙÝ³Ï³Ý ÷á÷áËáõÃÛáõÝÝ»ñÁª</t>
  </si>
  <si>
    <t>Ü³ËÏÇÝáõÙ å»ï³Ï³Ý ³ç³ÏóáõÃÛ³Ý Íñ³·ñ»ñáõÙ ³ç³ÏóáõÃÛáõÝÁ ïñ³Ù³¹ñíáõÙ ¿ñ í³ñÏ³ÛÇÝ ïáÏáë³¹ñáõÛùÝ»ñÇ ëáõµëÇ¹³íáñÙ³Ý Ù»Ë³ÝÇ½Ùáí։ Ü»ñÏ³ÛáõÙë µ³óÇ ïáÏáë³¹ñáõÛùÝ»ñÇ ëáõµëÇ¹³íáñáõÙÇó ÏÇñ³éíáõÙ ¿ Ý³¨ Í³Ëë»ñÇ ÷áËÑ³ïáõóÙ³Ý Ù»Ë³ÝÇ½ÙÁ, áñÝ ³é³í»É Ñ³ëó»Ï³Ý ¿։ ä»ï³Ï³Ý ³ç³ÏóáõÃÛ³Ý Íñ³·ñ»ñÁ ÑÇÙÝ³Ï³ÝáõÙ Ýå³ï³Ï³áõÕÕí³Í »Ý ÑÇÙÝ³Ï³Ý ÙÇçáóÝ»ñÇ Ý»ñ¹ñÙ³ÝÁ։</t>
  </si>
  <si>
    <t>4. üÇÝ³Ýë³Ï³Ý ³ÏïÇíÝ»ñÇ Ï³é³í³ñÙ³ÝÝ ³ÝãíáÕ ÙÇçáó³éáõÙÝ»ñÁª</t>
  </si>
  <si>
    <t>2019Ã. ÷³ëï³óÇ</t>
  </si>
  <si>
    <t>2020Ã. ëå³ëíáÕ</t>
  </si>
  <si>
    <t>2021Ã. »é³ÙëÛ³Ï</t>
  </si>
  <si>
    <t>2021Ã. ÏÇë³ÙÛ³Ï</t>
  </si>
  <si>
    <t>2021Ã.         ÇÝÝ ³ÙÇë</t>
  </si>
  <si>
    <t>2021Ã.           ï³ñÇ</t>
  </si>
  <si>
    <t>2023Ã.</t>
  </si>
  <si>
    <t>1</t>
  </si>
  <si>
    <t xml:space="preserve"> 5 </t>
  </si>
  <si>
    <t xml:space="preserve"> 10 </t>
  </si>
  <si>
    <t xml:space="preserve"> 1 </t>
  </si>
  <si>
    <t xml:space="preserve"> 7 </t>
  </si>
  <si>
    <t xml:space="preserve"> 60 </t>
  </si>
  <si>
    <t>Ö·Ý³Å³Ù»ñÇ Ñ³Ï³½¹Ù³Ý ¨ ³ñï³Ï³ñ· Çñ³íÇ×³ÏÝ»ñÇ Ñ»ï¨³ÝùÝ»ñÇ Ýí³½»óÙ³Ý ¨ í»ñ³óÙ³Ý Íñ³·Çñ</t>
  </si>
  <si>
    <t>ÎáñáÝ³íÇñáõëÇ (COVID-19)  ï³ñ³ÍÙ³Ý Ïñ×³ïáõÙ, ïÝï»ë³Ï³Ý Ï³ÛáõÝáõÃÛ³Ý ³å³ÑáíáõÙ</t>
  </si>
  <si>
    <t>ÎáñáÝ³íÇñáõëÇ (COVID-19) Ñ»ï¨³Ýùáí ³é³ç³ó³Í ×·Ý³Å³Ù»ñÇ Ñ³Ï³½¹áõÙ ¨ Ñ»ï¨³ÝùÝ»ñÇ í»ñ³óáõÙ</t>
  </si>
  <si>
    <t>ºÉ³Ï»ï³ÛÇÝ óáõó³ÝÇßÁ</t>
  </si>
  <si>
    <t>ÂÇñ³Ë³ÛÇÝ óáõó³ÝÇßÁ</t>
  </si>
  <si>
    <t>ÂÇñ³Ë³ÛÇÝ Å³ÙÏ»ïÁ</t>
  </si>
  <si>
    <t>ï³ñ»Ï³Ý</t>
  </si>
  <si>
    <t>ÐÐ-áõÙ ³ßÝ³Ý³ó³Ý óáñ»ÝÇ ³ñï³¹ñáõÃÛ³Ý ËÃ³ÝÙ³Ý Ýå³ï³Ïáí ëáõµëÇ¹³íáñáõÙ</t>
  </si>
  <si>
    <t>ÎáñáÝ³íÇñáõëÇ ïÝï»ë³Ï³Ý Ñ»ï¨³ÝùÝ»ñÇ Ù»ÕÙÙ³Ý Ýå³ï³Ïáí ³ßÝ³Ý³ó³Ý óáñ»ÝÇ ë»ñÙ»ñÇ ·ÝÇ Ù³ëÝ³ÏÇ ëáõµëÇ¹³íáñáõÙ</t>
  </si>
  <si>
    <t>Հայաստանում ներդրումներ իրականացնելու առնչությամբ առնվազն 5 օտարերկրյա կազմակերպությունների հետ բանակցությունների արդյունքում ստորագրված հուշագրերի քանակ, հուշագիր</t>
  </si>
  <si>
    <t>ÎáñáÝ³íÇñáõëÇ (COVID-19) ïÝï»ë³Ï³Ý Ñ»ï¨³ÝùÝ»ñÇ ã»½áù³óÙ³Ý  19-ñ¹ ÙÇçáó³éÙ³Ý ßñç³Ý³ÏÝ»ñáõÙ Çñ³Ï³Ý³óíáÕ í³ñÏ³íáñÙ³Ý ³å³ÑáíÙ³Ý Ýå³ï³Ïáí ³ç³ÏóáõÃÛ³Ý ïñ³Ù³¹ñáõÙ</t>
  </si>
  <si>
    <t>ÎáñáÝ³íÇñáõëÇ ïÝï»ë³Ï³Ý Ñ»ï¨³ÝùÝ»ñÇ ã»½áù³óÙ³Ý 19-ñ¹ ÙÇçáó³éÙ³Ý Íñ³·ñÇ ßñç³Ý³ÏÝ»ñáõÙ ïñ³Ù³¹ñíáÕ í³ñÏ»ñÇ »ñ³ßËÇù³ÛÇÝ ·áõÙ³ñÝ»ñÇ ïñ³Ù³¹ñÙ³Ý ³å³ÑáíÙ³ÝÁ ³ç³ÏóáõÃÛáõÝ</t>
  </si>
  <si>
    <t>ºñ³ßË³íáñáõÃÛ³Ý ·áõÙ³ñÇ 25 ïáÏáëÇ ³å³ÑáíÙ³Ùµ ïñ³Ù³¹ñíáÕ í³ñÏ»ñÇ ù³Ý³Ï, Ñ³ï</t>
  </si>
  <si>
    <t xml:space="preserve">19-ñ¹ ÙÇçáó³éÙ³Ý ß³Ñ³éáõ Ñ³Ù³ñíáÕ ïÝï»ë³í³ñáÕ ëáõµÛ»ÏïÝ»ñÇÝ í³ñÏ³íáñÙ³Ý Ýå³ï³Ïáí ýÇÝ³Ýë³Ï³Ý »ñ³ßË³íáñáõÃÛ³Ý ³å³ÑáíáõÙ </t>
  </si>
  <si>
    <t>ÎáñáÝ³íÇñáõëÇ (COVID-19) ïÝï»ë³Ï³Ý Ñ»ï¨³ÝùÝ»ñÇ ã»½áù³óÙ³Ý  19-ñ¹ ÙÇçáó³éÙ³Ý ßñç³Ý³ÏÝ»ñáõÙ Çñ³Ï³Ý³óíáÕ í³ñÏ³íáñում</t>
  </si>
  <si>
    <t>»ñ³ßË³íáñáõÃÛ³Ý ·áõÙ³ñÇ 75 ïáÏáëÇ ³å³ÑáíÙ³Ùµ ïñ³Ù³¹ñíáÕ í³ñÏ»ñÇ ù³Ý³Ï, Ñ³ï</t>
  </si>
  <si>
    <t>ÎáñáÝ³íÇñáõëÇ (COVID-19) ïÝï»ë³Ï³Ý Ñ»ï¨³ÝùÝ»ñÇ ã»½áù³óÙ³Ý  23-ñ¹ ÙÇçáó³éÙ³Ý ßñç³Ý³ÏÝ»ñáõÙ Çñ³Ï³Ý³óíáÕ ³ç³ÏóáõÃÛ³Ý ïñ³Ù³¹ñáõÙ</t>
  </si>
  <si>
    <t>¼µáë³ßñçáõÃÛ³ÝÝ áõÕÕ³ÏÇáñ»Ý ³éÝãíáÕ ³é³ÝÓÇÝ áÉáñïÝ»ñÇ ïÝï»ë³í³ñáÕÝ»ñÇÝ ÏáñáÝ³íÇñáõëÇ ïÝï»ë³Ï³Ý Ñ»ï¨³ÝùÝ»ñÇ ã»½áù³óÙ³Ý, ·áñÍáõÝ»áõÃÛ³Ý ß³ñáõÝ³Ï³Ï³ÝáõÃÛ³Ý ¨ ³ßË³ï³ï»Õ»ñÇ å³Ñå³ÝÙ³Ý Ýå³ï³Ïáí ³ç³ÏóáõÃÛ³Ý ïñ³Ù³¹ñáõÙ</t>
  </si>
  <si>
    <t>²ç³ÏóáõÃÛáõÝ ëï³óáÕ ïÝï»ë³í³ñáÕÝ»ñ</t>
  </si>
  <si>
    <t xml:space="preserve">ÐÐ ýÇÝ³ÝëÝ»ñÇ Ý³Ë³ñ³ñáõÃÛáõÝ </t>
  </si>
  <si>
    <t>ÐÐ å»ï³Ï³Ý »Ï³ÙáõïÝ»ñÇ ÏáÙÇï»</t>
  </si>
  <si>
    <t>ÐÐ-áõÙ ³ßÝ³Ý³ó³Ý óáñ»ÝÇ ³ñï³¹ñáõÃÛ³Ý ËÃ³ÝÙ³ÝÁ å»ï³Ï³Ý ³ç³ÏóáõÃÛáõÝ</t>
  </si>
  <si>
    <t>ÎáñáÝ³íÇñáõëÇ ïÝï»ë³Ï³Ý Ñ»ï¨³ÝùÝ»ñÇ Ù»ÕÙÙ³Ý Ýå³ï³Ïáí ³ßÝ³Ý³ó³Ý óáñ»ÝÇ ë»ñÙ»ñÇ ·ÝÇ Ù³ëÝ³ÏÇ ÷áËÑ³ïáõóáõÙ</t>
  </si>
  <si>
    <t>ä»ï³Ï³Ý ³ç³ÏóáõÃÛáõÝ Ð³Û³ëï³ÝÇ Ð³Ýñ³å»ïáõÃÛáõÝáõÙ Ý»ñ¹ñáõÙ³ÛÇÝ Íñ³·ñ»ñÇ ËÃ³ÝÙ³ÝÁ, Çñ³Ï³Ý³óÙ³ÝÁ ¨ Ñ»ïÝ»ñ¹ñáõÙ³ÛÇÝ ëå³ë³ñÏÙ³ÝÁ:</t>
  </si>
  <si>
    <t>Միջոցառման նկարագրությունը՝</t>
  </si>
  <si>
    <t>Ü»ñ¹ñáÕÝ»ñÇ ëå³ë³ñÏÙ³ÝÁ, Ý»ñ¹ñáõÙÝ»ñÇ ËÃ³ÝÙ³Ý ³ßË³ï³ÝùÝ»ñÇ Çñ³Ï³Ý³óÙ³ÝÁ, ³ñ¹ÛáõÝ³µ»ñ³Ï³Ý ù³Õ³ù³Ï³ÝáõÃÛ³Ý é³½Ù³í³ñáõÃÛ³Ùµ Ý³Ë³ï»ëí³Í ÙÇçáó³éáõÙÝ»ñÇ Ï³½Ù³Ï»ñåÙ³ÝÁ, ûï³ñ»ñÏñÛ³ Ý»ñ¹ñáÕÝ»ñÇ Ý»ñ·ñ³íÙ³ÝÁ ¨ Ñ»ïÝ»ñ¹ñáõÙ³ÛÇÝ ëå³ë³ñÏ³Ù³ÝÁ å»ï³Ï³Ý ³ç³ÏóáõÃÛáõÝ:</t>
  </si>
  <si>
    <t>Ծառայության մատուցում</t>
  </si>
  <si>
    <t>ä»ï³Ï³Ý ³ç³ÏóáõÃÛáõÝ Ð³Û³ëï³ÝÇ Ð³Ýñ³å»ïáõÃÛáõÝáõÙ Ý»ñ¹ñáõÙ³ÛÇÝ Íñ³·ñ»ñÇ ËÃ³ÝÙ³ÝÁ, Çñ³Ï³Ý³óÙ³ÝÁ ¨ Ñ»ïÝ»ñ¹ñáõÙ³ÛÇÝ ëå³ë³ñÏÙ³ÝÁ</t>
  </si>
  <si>
    <t>Ü»ñ¹ñáÕÝ»ñÇ ëå³ë³ñÏÙ³ÝÁ, Ý»ñ¹ñáõÙÝ»ñÇ ËÃ³ÝÙ³Ý ³ßË³ï³ÝùÝ»ñÇ Çñ³Ï³Ý³óÙ³ÝÁ, ³ñ¹ÛáõÝ³µ»ñ³Ï³Ý ù³Õ³ù³Ï³ÝáõÃÛ³Ý é³½Ù³í³ñáõÃÛ³Ùµ Ý³Ë³ï»ëí³Í ÙÇçáó³éáõÙÝ»ñÇ Ï³½Ù³Ï»ñåÙ³ÝÁ, ûï³ñ»ñÏñÛ³ Ý»ñ¹ñáÕÝ»ñÇ Ý»ñ·ñ³íÙ³ÝÁ ¨ Ñ»ïÝ»ñ¹ñáõÙ³ÛÇÝ ëå³ë³ñÏ³Ù³ÝÁ å»ï³Ï³Ý ³ç³ÏóáõÃÛáõÝ</t>
  </si>
  <si>
    <t>Ü»ñ¹ñáõÙÝ»ñÇ Ý»ñ·ñ³íÙ³Ý áõ ·áñÍ³ñ³ñ Ï³å»ñÇ Ñ³ëï³ïÙ³Ý Ýå³ï³Ïáí ÐÐ-áõÙ ¨ ³ñï»ñÏñáõÙ ÙÇçáó³éáõÙÝ»ñÇ Ï³½Ù³Ï»ñåáõÙ, Ñ³ï</t>
  </si>
  <si>
    <t>Ü»ñ¹ñáÕÝ»ñÇ, ·áñÍ³ñ³ñÝ»ñÇ Ñ³Ù³ñ Ý³Ë³ï»ëí³Í ÐÐ ·áñÍ³ñ³ñ ¨ Ý»ñ¹ñáõÙ³ÛÇÝ ¹³ßïÁ Ý»ñÏ³Û³óÝáÕ, ÇÝãå»ë Ý³¨ áÉáñï³ÛÇÝ (ÐÐ ïÝï»ëáõÃÛ³Ý ×ÛáõÕ»ñ) áõÕ»óáõÛóÝ»ñÇ, ßÝáñÑ³Ý¹»ëÝ»ñÇ Ý³Ë³å³ïñ³ëïáõÙ, Ñ³ï</t>
  </si>
  <si>
    <t>üÇÝ³Ýë³Ï³Ý ³ç³ÏóáõÃÛ³Ý Íñ³·ñ»ñÇ ("êÏëÝ³Ï ·áñÍ³ñ³ñÝ»ñÇ Ó»éÝ»ñ»óáõÃÛ³Ý ³ç³ÏóáõÃÛáõÝ" Íñ³·ñÇ, "ÏáñáÝáíÇñáõëÇ ïÝï»ë³Ï³Ý Ñ»ï¨³ÝùÝ»ñÇ ã»½áù³óÙ³Ý »ññáñ¹ ÙÇçáó³éáõÙ" Íñ³·ñÇ  ¨ ³ÛÉ Íñ³·ñ»ñÇ) ßñç³Ý³ÏÝ»ñáõÙ ³ç³ÏóáõÃÛáõÝ ëï³ó³Í ß³Ñ³éáõÝ»ñÇ Ùßï³¹Çï³ñÏáõÙ</t>
  </si>
  <si>
    <t xml:space="preserve">Î³åÁ ÐÐ Ï³é³í³ñáõÃÛ³Ý Íñ³·ñáí  ¨ ÐÐ ·áñÍáÕ ³ÛÉ é³½Ù³í³ñ³Ï³Ý ÷³ëï³ÃÕÃ»ñáí ë³ÑÙ³Ýí³Í ÐÐ Ï³é³í³ñáõÃÛ³Ý ù³Õ³ù³Ï³ÝáõÃÛ³Ý Ýå³ï³ÏÝ»ñÇ ¨ ÃÇñ³ËÝ»ñÇ Ñ»ï </t>
  </si>
  <si>
    <t>Î³åÁ Ø²Î-Ç Ï³ÛáõÝ ½³·³óÙ³Ý Ýå³ï³ÏÝ»ñÇ ¨ óáõó³ÝÇßÝ»ñÇ Ñ»ï</t>
  </si>
  <si>
    <t>2020Ã. ÷³ëï³óÇ</t>
  </si>
  <si>
    <t>2021Ã. ëå³ëíáÕ</t>
  </si>
  <si>
    <t>2022Ã. »é³ÙëÛ³Ï</t>
  </si>
  <si>
    <t>2022Ã. ÏÇë³ÙÛ³Ï</t>
  </si>
  <si>
    <t>2022Ã.         ÇÝÝ ³ÙÇë</t>
  </si>
  <si>
    <t>2022Ã.           ï³ñÇ</t>
  </si>
  <si>
    <t>ARFI Ý»ñ¹ñáõÙ³ÛÇÝ åÉ³ïýáñÙÇ Ù»ÏÝ³ñÏ</t>
  </si>
  <si>
    <t>«Ò»éÝ³ñÏ³ï»ñ + ä»ïáõÃÛáõÝ Ñ³Ï³×·Ý³Å³Ù³ÛÇÝ Ý»ñ¹ñáõÙÝ»ñ» ÷³Ï áã Ññ³å³ñ³Ï³ÛÇÝ Ù³ëÝ³·Çï³óí³Í å³ÛÙ³Ý³·ñ³ÛÇÝ Ý»ñ¹ñáõÙ³ÛÇÝ ýáÝ¹ ·áñÍÇùÇ ßñç³Ý³ÏÝ»ñáõÙ åÉ³Ý³íáñí³Í ËáÕáí³Ï³ÛÇÝ Ý»ñ¹ñáõÙ³ÛÇÝ Íñ³·ñ»ñÇ Çñ³·áñÍÙ³Ý ³ñ¹ÛáõÝùáõÙ ëïáñ³·ñí³Í ÁÝ¹Ñ³Ýáõñ å³ÛÙ³ÝÝ»ñ (term sheet)</t>
  </si>
  <si>
    <t>Ìñ³·ñÇ ¹³ëÇãÁ ¨ ³Ýí³ÝáõÙÁ</t>
  </si>
  <si>
    <t>Üå³ï³ÏÁ</t>
  </si>
  <si>
    <t>1067- êï³Ý¹³ñïÝ»ñÇ Ùß³ÏáõÙ ¨ Ñ³í³ï³ñÙ³·ñÙ³Ý Ñ³Ù³Ï³ñ·Ç ½³ñ·³óáõÙ</t>
  </si>
  <si>
    <t>1104 - ²ç³ÏóáõÃÛáõÝ ÷áùñ ¨ ÙÇçÇÝ Ó»éÝ³ñÏ³ïÇñáõÃÛ³ÝÁ</t>
  </si>
  <si>
    <t>1165-Ü»ñ¹ñáõÙÝ»ñÇ ¨ ³ñï³Ñ³ÝÙ³Ý ËÃ³ÝÙ³Ý Íñ³·Çñ</t>
  </si>
  <si>
    <t>1190-¼µáë³ßñçáõÃÛ³Ý ½³ñ·³óÙ³Ý Íñ³·Çñ</t>
  </si>
  <si>
    <t xml:space="preserve">¼µáë³ßñçáõÃÛ³Ý ³ç³ÏóáõÃÛ³Ý Ñ»ï Ï³åí³Í ·áñÍáÕáõÃÛáõÝÝ»ñÇ ÙÇçáóáí  ëï»ÕÍí³Í Å³Ù³Ý³Ï³íáñ ¨ Ùßï³Ï³Ý  ³ßË³ï³ï»Õ»ñÇ ÃíÇ ³× </t>
  </si>
  <si>
    <t>¶áñÍáÕ ¨ ëÏëÝ³Ï öØÒ-Ç ëáõµÛ»ÏïÝ»ñÇÝ ·áñÍ³ñ³ñ áõëáõóáÕ³Ï³Ý ³ç³ÏóáõÃÛáõÝ (ëáõµÛ»ÏïÝ»ñÇ ù³Ý³Ï), Ñ³ï</t>
  </si>
  <si>
    <t>³Û¹ ÃíáõÙ Ï³Ý³Ûù</t>
  </si>
  <si>
    <t>¶áñÍáÕ ¨ ëÏëÝ³Ï öØÒ-Ç ëáõµÛ»ÏïÝ»ñÇÝ ï»Õ»Ï³ïí³Ï³Ý ¨ ËáñÑñ¹³ïí³Ï³Ý ³ç³ÏóáõÃÛáõÝ (ù³Ý³Ï), Ñ³ï</t>
  </si>
  <si>
    <t>Î³é³í³ñíáÕ Íñ³·ñ»ñÇ ù³Ý³Ï, Ñ³ï</t>
  </si>
  <si>
    <t>ÂÇñ³Ë³ÛÇÝ ï³ñ³ÍùÝ»ñáõÙ Ù³ëÝ³íáñ Ñ³ïí³ÍÇ Ý»ñ¹ñáõÙÝ»ñÇ Í³í³ÉÇ ³×, ÙÉÝ. ²ØÜ ¹áÉ³ñ</t>
  </si>
  <si>
    <t>-</t>
  </si>
  <si>
    <t>¼µáë³ßñç³ÛÇÝ ³ñ¹ÛáõÝùÇ ¹Çí»ñëÇýÇÏ³óáõÙ, Ýáñ ½µáë³ßñç³ÛÇÝ Ó¨»ñÇ ½³ñ·³óáõÙ, »ÝÃ³Ï³éáõóí³ÍùÝ»ñÇ µ³ñ»É³íáõÙ                         ÐÐ Ï³é³í³ñáõÃÛ³Ý 2021 Ãí³Ï³ÝÇ û·áëïáëÇ 18-Ç N 1363-² áñáßÙ³Ùµ Ñ³ëï³ïí³Í «Ð³Û³ëï³ÝÇ Ð³Ýñ³å»ïáõÃÛ³Ý Ï³é³í³ñáõÃÛ³Ý Íñ³·ñÇó (2.5. Զբոսաշրջություն µ³ÅÇն),                                                                       ÐÐ Ï³é³í³ñáõÃÛ³Ý 2014 Ãí³Ï³ÝÇ Ù³ñïÇ 27-Ç áñáßáõÙ, §Ð³Û³ëï³ÝÇ Ð³Ýñ³å»ïáõÃÛ³Ý 2014-2025 Ãí³Ï³ÝÝ»ñÇ Ñ»é³ÝÏ³ñ³ÛÇÝ ½³ñ·³óÙ³Ý¦:</t>
  </si>
  <si>
    <t>ÐÐ-áõÙ ·áñÍáÕ ûï³ñ»ñÏñÛ³ Ý»ñ¹ñáÕÝ»ñÇ Ñ»ïÝ»ñ¹ñáõÙ³ÛÇÝ ß³ñáõÝ³Ï³Ï³Ý ëå³ë³ñÏáõÙ, Ñ³ï</t>
  </si>
  <si>
    <t>êÏëÝ³Ï ¨ ·áñÍáÕ öØÒ ëáõµÛ»ÏïÝ»ñÇÝ ·áñÍ³ñ³ñ áõëáõóáÕ³Ï³Ý ³ç³ÏóáõÃÛ³Ý ïñ³Ù³¹ñáõÙ (" êÏëÝ³Ï ·áñÍ³ñ³ñÝ»ñÇ Ó»éÝ»ñ»óáõÃÛ³ÝÝ ³ç³ÏóáõÃÛáõÝ" Íñ³·ñÇ, "ÏáñáÝ³íÇñáõëÇ ïÝï»ë³Ï³Ý Ñ»ï¨³ÝùÝ»ñÇ ã»½áù³óÙ³Ý 19-ñ¹ ÙÇçáó³éáõÙ" Íñ³·ñÇ ßñç³Ý³ÏÝ»ñáõÙ), Ñ³ï</t>
  </si>
  <si>
    <t>ÎáñáÝ³íÇñáõëÇ ïÝï»ë³Ï³Ý Ñ»ï¨³ÝùÝ»ñÇ ã»½áù³óÙ³Ý 19-ñ¹ ÙÇçáó³éÙ³Ý ßñç³Ý³ÏÝ»ñáõÙ ÷³ëï³ÃÕÃ»ñÇ áõëáõÙÝ³ëÇñáõÃÛáõÝ, å³ÛÙ³Ý³·ñ»ñÇ å³ïñ³ëïáõÙ, »ñ³ßË³íáñáõÃÛáõÝÝ»ñÇ ÏÝùáõÙ, ýÇÝ³Ýë³íáñÙ³Ý Ñ³Ù³ñ ³ÝÑñ³Å»ßï ³ÛÉ ³ßË³ï³ÝùÝ»ñÇ Çñ³Ï³Ý³óáõÙ, Ñ³ï</t>
  </si>
  <si>
    <t>êÏëÝ³Ï ¨ ·áñÍáÕ öØÒ ëáõµÛ»ÏïÝ»ñÇÝ ·áñÍ³ñ³ñ ï»Õ»Ï³ïí³Ï³Ý ¨ ËáñÑñ¹³ïí³Ï³Ý ³ç³ÏáõÃÛ³Ý ïñ³Ù³¹ñáõÙ, Ñ³ï</t>
  </si>
  <si>
    <t>Ò»éÝ»ñ»óáõÃÛ³Ý, Ý»ñ¹ñáõÙÝ»ñÇÝ, ï»ËÝáÉá·Ç³Ý»ñÇÝ ³é¨ïñ³ÛÝ³óÙ³Ý ¨ ÷áË³ÝóÙ³Ý, Ýáñ³ñ³ñáõÃÛáõÝÝ»ñÇÝ ¨ ëáóÇ³É³Ï³Ý Ýáñ³ñ³ñáõÃÛáõÝÝ»ñÝ å»ï³Ï³Ý ³ç³ÏóáõÃÛáõÝ</t>
  </si>
  <si>
    <t>öØÒ Ý»ñ¹ñáõÙ³ÛÇÝ ÑÇÙÝ³¹ñ³ÙÇ ëï»ÕÍáõÙ</t>
  </si>
  <si>
    <t>ä»ïáõÃÛ³Ý Ù³ëÝ³ÏóáõÃÛ³Ùµ µ³ÅÝ»Ù³ëÝ³Ïó³ÛÇÝ Ý»ñ¹ñáõÙÝ»ñÇ ÙÇçáóáí ß³Ñ³éáõ öØÒ-Ý»ñÇ ÙñóáõÝ³ÏáõÃÛ³Ý µ³ñ»É³íáõÙ, Ïáñåáñ³ïÇí Ï³é³í³ñÙ³Ý É³í³·áõÛÝ ÷áñÓÇ Ý»ñ¹ñáõÙ, Ã³÷³ÝóÇÏáõÃÛ³Ý µ³ñÓñ³óáõÙ, ÁÝÏ»ñáõÃÛáõÝÝ»ñÇ ³ñï³¹ñ³Ï³Ý »õ Ù³ï³Ï³ñ³ñÙ³Ý ßÕÃ³Ý»ñÇ Ï³é³í³ñÙ³Ý µ³ñ»É³íáõÙ, ýÇÝ³Ýë³Ï³Ý Ý»ñ¹ñáõÙÝ»ñ ßáõÏ³ÛÇ ³×áÕ å³Ñ³Ýç³ñÏÇÝ Ñ³Ù³å³ï³ëË³Ý»Éáõ »õ Ýáñ ßáõÏ³Ý»ñ Ùáõïù ³å³Ñáí»Éáõ Ñ³Ù³ñ։</t>
  </si>
  <si>
    <t>öØÒ–Ý»ñÇ ³ñï³¹ñ³Ï³Ý ÑÝ³ñ³íáñáõÃÛáõÝÝ»ñÇ ³ñ¹Ç³Ï³Ý³óáõÙ</t>
  </si>
  <si>
    <t>î»ËÝáÉá·Ç³Ï³Ý í»ñ³½ÇÝÙ³Ý ¨ ³ßË³ïáõÅÇ Ï³ñáÕáõÃÛáõÝÝ»ñÇ ½³ñ·³óÙ³Ý ³ñ¹ÛáõÝùáõÙ ëáõµëÇ¹³íáñáõÙ ëï³ó³Í öØÒ–Ý»ñÇ ³ñï³¹ñáÕ³Ï³ÝáõÃÛ³Ý ³×Ç Ýå³ï³Ïáí ïñí³Í í³ñÏ»ñÇ ïáÏáë³¹ñáõÛùÝ»ñÇ ëáõµëÇ¹³íáñáõÙ</t>
  </si>
  <si>
    <t>öØÒ ³ßË³ïáõÅÇ Ï³ñáÕáõÃÛáõÝÝ»ñÇ ½³ñ·³óáõÙ</t>
  </si>
  <si>
    <t xml:space="preserve">öáÃÇ-ÎáíÏ³ë-öáÃÇ» »ñÃáõÕáí Ù»Ï³Ý·³ÙÛ³ »ñÏÏáÕÙ³ÝÇ áõÕÕáõÃÛ³Ùµ µ»éÝ»ñÇ ÷áË³¹ñáõÙ </t>
  </si>
  <si>
    <t>ÐÐ ï³ñ³ÍùÇó ³ñï³Ñ³ÝÙ³Ý Ýå³ï³Ïáí µ»éÝ»ñÇ՝ É³ëï³Ý³íáí ï»Õ³÷áËÙ³Ý Í³Ëë»ñÇ ÷áËÑ³ïáõóÙ³Ý Íñ³·ñÇ Ùß³ÏáõÙ ¨ Çñ³Ï³Ý³óáõÙ</t>
  </si>
  <si>
    <t>²ñ¹ÛáõÝ³µ»ñáõÃÛ³Ý ×ÛáõÕ»ñÇ Ñ³Ù³ñ ÉÇ½ÇÝ·Ç ëáõµëÇ¹³íáñÙ³Ý Íñ³·ñÇ Ùß³ÏáõÙ</t>
  </si>
  <si>
    <t>²ñ¹ÛáõÝ³µ»ñ³Ï³Ý ×ÛáõÕ»ñáõÙ ·áñÍáõÝ»áõÃÛáõÝ Çñ³Ï³Ý³óÝáÕ ïÝï»ëí³ñáÕ ëáõµÛ»ÏïÝ»ñÇ ÏáÕÙÇó ë³ñù³íáñáõÙÝ»ñÇ Ó»éùµ»ñÙ³Ý Ù³ëáí ÉÇ½ÇÝ·Ç ëáõµëÇ¹³íáñáõÙ ÙÇÝã¨ 10 % ã³÷áí 5 ï³ñÇ Å³ÙÏ»ïáí /ëáõµëÇ¹³íáñÙ³Ý ß³Ñ³éáõÝ»ñÇ ù³Ý³Ï 20/</t>
  </si>
  <si>
    <t>²ñï³¹ñáÕ³Ï³ÝáõÃÛ³Ý µ³ñÓñ³óÙ³Ý Íñ³·ñÇ Ùß³ÏáõÙ ¨ Çñ³Ï³Ý³óáõÙ</t>
  </si>
  <si>
    <t xml:space="preserve">Ø³ëÝ³·Çï³Ï³Ý Ï³½Ù³Ï»ñåáõÃÛ³Ý ÏáÕÙÇó ²ñï³¹ñáÕ³Ï³ÝáõÃÛ³Ý µ³ñÓñ³óÙ³Ý Íñ³·ñÇ Ùß³ÏáõÙ ¨ Ý»ñÏ³Û³óáõÙ Ý³Ë³ñ³ñáõÃÛ³ÝÁ, ¹ñ³  Çñ³·áñÍÙ³Ý ·áñÍÁÝÃ³óÇ Ñ³Ù³Ï³ñ·áõÙ ¨ Çñ³Ï³Ý³óáõÙ </t>
  </si>
  <si>
    <t>Գույք ներդրումների դիմաց</t>
  </si>
  <si>
    <t xml:space="preserve"> Ü»ñ¹ñáõÙÝ»ñ »ÝÃ³Ï³éáõóí³ÍùÝ»ñÇ ¹ÇÙ³ó</t>
  </si>
  <si>
    <t>Üå³ëï³íáñ Ý»ñ¹ñáõÙ³ÛÇÝ ÙÇç³í³ÛñÇ Ó¨³íáñÙ³Ý Ýå³ï³Ïáí  å»ï³Ï³Ý ·áõÛùÇ ïñ³Ù³¹ñÙ³Ý å³ñ³·³ÛáõÙ Ý»ñ¹ñáõÙÝ»ñÇ Ý»ñ·ñ³ííáõÙÝ ¿։ Ø³ëÝ³íáñ ÁÝÏ»ñáõÃÛ³Ý ÏáÕÙÇó Çñ³Ï³Ý³óí³Í Ý»ñ¹ñÙ³Ý ¹ÇÙ³ó å»ïáõÃÛ³Ý ÏáÕÙÇó Ó»éù Ïµ»ñíÇ ¨ ÏÝ»ñ¹ñíÇ å»ï³Ï³Ý ·áõÛùÁ։</t>
  </si>
  <si>
    <t xml:space="preserve">Üå³ëï³íáñ Ý»ñ¹ñáõÙ³ÛÇÝ ÙÇç³í³ÛñÇ Ó¨³íáñÙ³Ý Ýå³ï³Ïáí  å»ïáõÃÛ³Ý ÏáÕÙÇó Ù³ëÝ³ÏóáõÃÛáõÝÁ ÏÇñ³Ï³Ý³óíÇ »ÝÃ³Ï³éáõóí³ÍùÝ»ñÇ Ï³éáõóÙ³Ý ï»ëùáí Ø³ëÝ³íáñ ÁÝÏ»ñáõÃÛ³Ý ÏáÕÙÇó Çñ³Ï³Ý³óí³Í Ý»ñ¹ñÙ³Ý ¹ÇÙ³ó å»ïáõÃÛ³Ý ÏáÕÙÇó  ÏÇñ³Ï³Ý³óíÇ Ñ³Ù³å³ï³ëË³Ý  »ÝÃ³Ï³éáõóí³ÍùÝ»ñÇ ßÇÝ³ñ³ñ³Ï³Ý ³ßË³ï³ÝùÝ»ñ </t>
  </si>
  <si>
    <t>²ñï³Ñ³ÝÙ³Ý ýÇÝ³ë³íáñÙ³Ý Íñ³·Çñ</t>
  </si>
  <si>
    <t>ÐÐ ³ñï³Ñ³ÝÙ³ÝÝ áõÕÕí³Í ³ñ¹ÛáõÝ³µ»ñ³Ï³Ý ù³Õ³ù³Ï³ÝáõÃÛ³Ý é³½Ù³í³ñáõÃÛ³Ùµ Ý³Ë³ï»ëí³ÍÙÇçáó³éáõÙÝ»ñÇ Çñ³Ï³Ý³óáõÙ</t>
  </si>
  <si>
    <t xml:space="preserve">Î³Ý³ã ïÝï»ëáõÃÛ³Ý Ó¨³í»ñáõÙ ¨ ½³ñ·³óáõÙ 
&lt;Î³Ý³ã&gt; ³ñï³¹ñáõÃÛáõÝÝ»ñÇ ëï»ÕÍÙ³Ý ³ç³ÏóáõÃÛáõÝ </t>
  </si>
  <si>
    <t xml:space="preserve">&lt;Î³Ý³ã&gt; ³ñï³¹ñáõÃÛáõÝÝ»ñÇ ëï»ÕÍÙ³Ý ³ç³ÏóáõÃÛ³Ý ßñç³Ý³ÏÝ»ñáõÙ Ï³Ý³ã ³ïñ³¹ñáõÃÛáõÝÝ»ñÇ ëï»ÕÍÙ³Ý Ýå³ï³Ïáí Çñ³Ï³Ý³óíáÕ Ý»ñ¹ñáõÙÝ»ñÇ 50% ã³÷áí, µ³Ûó áã ³í»ÉÇ 200 ÙÉÝ ¹ñ³Ù, å»ï³Ï³Ý ·ñ³ÝïÝ»ñÇ ïñ³Ù³¹ñáõÙ ։ </t>
  </si>
  <si>
    <t>Ð³Ýñ³ÛÇÝ Ý»ñ¹ñáõÙÝ»ñÇ Ï³é³í³ñÙ³Ý ·áñÍÁÝÃ³óÇ  Ñ³Ù³Ï³ñ·áõÙÁ ¨ ß³ñáõÝ³Ï³Ï³Ý Ï³é³í³ñáõÙÁ</t>
  </si>
  <si>
    <t xml:space="preserve">Ð³Ýñ³ÛÇÝ Ý»ñ¹ñáõÙ³ÛÇÝ Íñ³·ñ»ñÇ µ³ÝÏÇ/ßï»Ù³ñ³ÝÇ ëï»ÕÍÙ³Ý Ýå³ï³Ïáí Íñ³·ñ³ÛÇÝ ³å³ÑáíÙ³Ý Ó»éùµ»ñáõÙ ¨ ³ñ¹ÛáõÝ³í»ï ·áñÍ³ñÏáõÙ  </t>
  </si>
  <si>
    <t>ì»ñÉáõÍáõÃÛáõÝÝ»ñÇ Çñ³Ï³Ý³óáõÙ</t>
  </si>
  <si>
    <t>êâ²Ø ö´À-áõÙ ïñ³Ù³ã³÷³ñÏÙ³Ý Ï³ñáÕáõÃÛáõÝÝ»ñÇ ÑÇÙÝáõÙ, êâ²Ø ö´À-áõÙ ÷áñÓ³ñÏÙ³Ý Ï³ñáÕáõÃÛáõÝÝ»ñÇ ÁÝ¹É³ÛÝáõÙ՝ Ýáñ É³µáñ³ïáñ ë³ñù³íáñáõÙÝ»ñÇ Ó»éùµ»ñáõÙ, É³µáñ³ïáñÇ³Ý»ñÇ í»ñ³½ÇÝáõÙ, Ýáñ É³µáñ³ïáñÇ³Ý»ñÇ ëï»ÕÍáõÙ</t>
  </si>
  <si>
    <t>Տ»ËÝÇÏ³ÏաÝ Ï³ÝáÝ³Ï³ñ·Ù³Ý ¹³ßïÁ Ï³ÝáÝ³Ï³ñ·áÕ Çñ³í³Ï³Ý ¹³ßïÇ Ùß³ÏáõÙ ¨ Çñ³Ï³Ý³óáõÙ</t>
  </si>
  <si>
    <t>²ç³ÏóáõÃÛáõÝ µÇ½Ý»ëÇ ·Çï³Ñ»ïá½áï³Ï³Ý ·áñÍáõÝ»áõÃÛ³Ýը</t>
  </si>
  <si>
    <t>²ñï³Ñ³ÝÙ³ÝÁ ÙÇïí³Í, ËáñÁ ³ñÅ»ßÕÃ³Ûáí ³ñï³¹ñ³ÝùÇ ËÃ³ÝáõÙ (í»ñçÝ³Ï³Ý ëå³éÙ³Ý ³ñï³¹ñ³Ýù)
´Ç½Ý»ëáõÙ Ýáñ³ñ³ñ³Ï³Ý ³ñï³¹ñ³ÝùÇ ½³ñ·³óÙ³Ý Ýå³ï³Ïáí ·Çï³Ñ»ï³½áï³Ï³Ý ³ßË³ï³ÝùÝ»ñÇ Çñ³Ï³Ý³óÙ³Ý Ñ³Ù³ñ ¹ñ³Ù³ßÝáñÑÝ»ñÇ ïñ³Ù³¹ñáõÙ</t>
  </si>
  <si>
    <t>Ò»éÝ»ñ»óáõÃÛ³Ýը և Ýáñ³ñ³ñáõÃÛանն ³ç³ÏóáõÃÛáõÝ</t>
  </si>
  <si>
    <t>²ç³ÏóáõÃÛáõÝ Ýáñ³ÙáõÍáõÃÛ³Ý ¨ Ó»éÝ»ñ»óáõÃÛ³Ý ½³ñ·³óÙ³ÝÝ áõÕÕí³Í Íñ³·ñ»ñÇÝ</t>
  </si>
  <si>
    <t>ÐÐ-áõÙ ·Ûáõï»ñÇ ¨ ï»ËÝáÉá·Ç³Ý»ñÇ ³é¨ïñ³ÛÝ³óÙ³Ý ÑÝ³ñ³íáñáõÃÛáõÝÝ»ñÇ ³å³ÑáíáõÙÁ, Ý»ñ¹ñáõÙ³ÛÇÝ ·áñÍáõÝ»áõÃÛ³Ý Çñ³Ï³Ý³óÙ³Ý Çñ³Ï³Ý ·áñÍÇùÝ»ñÇ ¨ Ã³÷³ÝóÇÏ Ù»Ë³ÝÇ½ÙÝ»ñÇ Ùß³ÏáõÙ, ³Û¹ ÃíáõÙ, ÇÝï»ñ³ÏïÇí é»ëáõñëÇ (am.investments) ëï»ÕÍáõÙ, ÇÝãå»ë Ý³¨ ÙÇ³ëÝ³Ï³Ý µ³½Ù³ýáõÝÏóÇáÝ³É Ï»ÝïñáÝÇ ÙÇçáóáí (am.business) µÇ½Ý»ëÇÝ ËáñÑñ¹³ïíáõÃÛ³Ý, ï»Õ»Ï³ïíáõÃÛ³Ý áõ ³ç³ÏóáõÃÛ³Ý ïñ³Ù³¹ñáõÙ, ²ñï³¹ñí³Í ¿ Ð³Û³ëï³ÝáõÙ (Made in Armenia) ³½·³ÛÇÝ ³åñ³Ýù³ÝÇß Ý³Ë³·ÍÇ ¨ ²ñï³¹ñ»É Ð³Û³ëï³ÝáõÙ (Make in Armenia) Ñ³Û»ó³Ï³ñ·Ç Çñ³Ï³Ý³óáõÙ։</t>
  </si>
  <si>
    <t>î»ËÝáÉá·Ç³Ý»ñÇ ³é¨ïñ³ÛÝ³óÙ³Ý ·ñ³ë»ÝÛ³ÏÇ ÑÇÙÝáõÙ (Technology Transfer Office), (Ñ³ï)</t>
  </si>
  <si>
    <t>¶Çï³Ñ»ï³½áï³Ï³Ý ÇÝëïÇïáõïÝ»ñáõÙ ¨ Ñ³Ù³Éë³ñ³ÝÝ»ñáõÙ ë»ÙÇÝ³ñÝ»ñÇ ³ÝóÏ³óáõÙ ï»ËÝáÉá·Ç³Ý»ñÇ ³é¨ïñ³ÛÝ³óÙ³Ý ¨ ·ñ³ë»ÝÛ³ÏÇ ·áñÍáõÝ»áõÃÛ³Ý Ù³ëÇÝ ï»Õ»Ï³óí³ÍáõÃÛ³Ý µ³ñÓñ³óÙ³Ý Ýå³ï³Ïáí, (Ñ³ï)</t>
  </si>
  <si>
    <t>¶Çï³Ýáñ³ñ³ñ³Ï³Ý Íñ³·ñ»ñ Ý»ñÏ³Û³óñ³Í ·Çï³Ï³Ý ËÙµ»ñÇÝ ËáñÑñ¹³ïí³Ï³Ý ³ç³ÏóáõÃÛ³Ý ïñ³Ù³¹ñáõÙ ³é¨ïñ³ÛÝ³óÙ³Ý áÉáñïáõÙ, (Ñ³ï)</t>
  </si>
  <si>
    <t>¶Çï³Ñ»ï³½áï³Ï³Ý ÇÝëïÇïáõïÝ»ñÇÝ ¨ Ñ³Ù³Éë³ñ³ÝÝ»ñÇÝ ËáñÑñ¹³ïí³Ï³Ý ³ç³ÏóáõÃÛ³Ý ïñ³Ù³¹ñáõÙ ³ßË³ï³Ýù³ÛÇÝ å³ÛÙ³Ý³·ñ»ñáõÙ Ùï³íáñ ë»÷³Ï³ÝáõÃÛ³Ý Ñ»ï Ï³åí³Í, (Ñ³ï)</t>
  </si>
  <si>
    <t>´Ç½Ý»ëÇ ëå³ë³ñÏÙ³Ý ¨ ³ç³ÏóáõÃÛ³Ý ÙÇ³ëÝ³Ï³Ý µ³½Ù³ýáõÝÏóÇáÝ³É Ï»ÝïñáÝÇ ëï»ÕÍáõÙ, (Ñ³ï)</t>
  </si>
  <si>
    <t>Ü»ñ¹ñáõÙ³ÛÇÝ ÙÇ³ëÝ³Ï³Ý ³éó³Ýó Ñ³ñÃ³ÏÇ ëï»ÕÍáõÙ (am.investments), (Ñ³ï)</t>
  </si>
  <si>
    <t>²éó³Ýó µÇ½Ý»ë Ñ³ñÃ³ÏÇ ëï»ÕÍáõÙ (am.business), (Ñ³ï)</t>
  </si>
  <si>
    <t>(www.armenian.trade) Ï³ÛùÇ ëï»ÕÍáõÙ (Made in Armenia) ³½·³ÛÇÝ ³åñ³Ýù³ÝÇßÇ Ó¨³íáñáõÙ³Ý Ýå³ï³Ïáí, (Ñ³ï)</t>
  </si>
  <si>
    <t>(www.makeinarmenia.am) Ï³ÛùÇ ëï»ÕÍáõÙ (Make in Armenia) ÇÝï»ñ³ÏïÇí é»ëáõñëÇ ÙÇçáóáí ûï³ñ»ñÏñÛ³ ÁÝÏ»ñáõÃÛáõÝÝ»ñÇÝ ÐÐ-áõÙ ³ñï³¹ñáõÃÛáõÝ Çñ³Ï³Ý³óÝ»Éáõ Ýå³ï³Ïáí, (Ñ³ï)</t>
  </si>
  <si>
    <t>Ü»ñ¹ñáõÙÝ»ñÇ Çñ³Ï³Ý³óÙ³Ý Ñ³Ù³ñ՝ Ù»Ï ÙÇ³ëÝ³Ï³Ý ³éó³Ýó Ñ³ñÃ³ÏÇ ÙÇçáóáí Çñ³Ï³Ý Ù»Ë³ÝÇ½ÙÝ»ñÇ/ËáñÑñ¹³ïíáõÃÛ³Ý ïñ³Ù³¹ñáõÙ, (Ñ³ï)</t>
  </si>
  <si>
    <t>Ø»Ï ÙÇ³ëÝ³Ï³Ý ³éó³Ýó Ñ³ñÃ³ÏÇ ¨ µ³½Ù³ýáõÝóÇáÝ³É Ï»ÝïñáÝÇ ÙÇçáóáí ËáñÑñ¹³ïí³Ï³Ý, å»ï³Ï³Ý, áõëáõóáÕ³Ï³Ý Í³é³ÛáõÛÃÛáõÝÝ»ñÇ Ù³ïáõóáõÙ, (Ñ³ï)</t>
  </si>
  <si>
    <t>Made in Armenia ³½·³ÛÇÝ ³åñ³Ýù³ÝÇßÇ Ý»ñùá ÁÝÏ»ñáõÃÛáõÝÝ»ñÇ ÁÝ¹·ñÏáõÙ՝ Íñ³·ñÇ Ù³ëÝ³ÏÇóÝ»ñÇ ³ñï³¹ñ³ÝùÇ ¨ í³×³éùÇ Í³í³ÉÝ»ñÇ ³í»É³óáõÙ, (Ñ³ï)</t>
  </si>
  <si>
    <t>Make in Armenia ÇÝï»ñ³ÏïÇí é»ëáõñëÇ ÙÇçáóáí ³å³Ñáí»É ûï³ñ»ÏñÛ³ ÁÝÏ»ñáõÃÛáõÝÝ»ñÇ ¨ µñ»Ý¹Ý»ñÇ Ý»ñÏ³ÛáõÃÛáõÝÁ ÐÐ-áõÙ  ë»÷³Ï³Ý ³ñï³¹ñáõÃÛáõÝÝ»ñÇ ëï»ÕÍÙ³Ý Ýå³ï³Ïáí, (Ñ³ï)</t>
  </si>
  <si>
    <t>ºØ ¨ º²îØ Ñ³Ù³å³ï³ëË³Ý áÉáñï³ÛÇÝ ³ñ¹Ç³Ï³Ý³óí³Í ûñ»Ýë¹ñáõÃÛ³Ý Ùß³ÏáõÙ ¨ ³ñ¹Ç³Ï³Ý³óáõÙ։ Ð³Ù³å³ï³ëË³Ý Çñ³í³Ï³Ý ³Ïï»ñÇ Ùß³ÏáõÙ</t>
  </si>
  <si>
    <t>î»ËÝÇÏ³Ï³Ý Ï³ÝáÝ³Ï³ñ·Ù³Ý Çñ³í³Ï³Ý ¹³ßïÇ Ñ³Ù³å³ï³ëË³Ý»óáõÙ ºØ  ¨ º²îØ ëï³Ý¹³ñïÝ»ñÇÝ</t>
  </si>
  <si>
    <t>Øáï 10 ÁÝÏ»ñáõÃÛáõÝÝ»ñÇ µÇ½Ý»ëÝ»ñÇ ·Çï³Ñ»ëï³½áï³Ï³Ý ³ßË³ï³ÝùÇÝ ³ç³ÏóáõÃÛáõÝ /³ñï³¹ñ³ÝùÁ ³í»ÉÇ ÙñóáõÝ³Ï ¹³ñÓÝ»Éáւ Ñ³Ù³ñ/</t>
  </si>
  <si>
    <t>ä»ïáõÃÛ³Ý Ù³ëÝ³ÏóáõÃÛ³Ùµ µ³ÅÝ»Ù³ëÝ³Ïó³ÛÇÝ Ý»ñ¹ñáõÙÝ»ñÇ ÙÇçáóáí ß³Ñ³éáõ öØÒ-Ý»ñÇ ÙñóáõÝ³ÏáõÃÛ³Ý µ³ñ»É³íáõÙ, Ïáñåáñ³ïÇí Ï³é³í³ñÙ³Ý É³í³·áõÛÝ ÷áñÓÇ Ý»ñ¹ñáõÙ, Ã³÷³ÝóÇÏáõÃÛ³Ý µ³ñÓñ³óáõÙ, ÁÝÏ»ñáõÃÛáõÝÝ»ñÇ ³ñï³¹ñ³Ï³Ý »õ Ù³ï³Ï³ñ³ñÙ³Ý ßÕÃ³Ý»ñÇ Ï³é³í³ñÙ³Ý µ³ñ»É³íáõÙ, ýÇÝ³Ýë³Ï³Ý Ý»ñ¹ñáõÙÝ»ñ ßáõÏ³ÛÇ ³×áÕ å³Ñ³Ýç³ñÏÇÝ Ñ³Ù³å³ï³ëË³Ý»Éáõ և Ýáñ ßáõÏ³Ý»ñ Ùáõïù ³å³Ñáí»Éáõ Ñ³Ù³ñ։</t>
  </si>
  <si>
    <t>öØÒ ³ñï³¹ñ³Ï³Ý ÑÝ³ñ³íáñáõÃÛáõÝÝ»ñÇ ï»ËÝáÉá·Ç³Ï³Ý ÑÝ³ñ³íáñáõáÃÛáõÝÝ»ñÇ ³ñ¹Ç³Ï³Ý³óÙ³Ý Ýå³ï³Ïáí ÉÇ½ÇÝ·Ç ïáÏáë³¹ñáõÛùÇ Ù³Ý³ëÝ³ÏÇ ëáõµëÇ¹³íáñáõÙ ß³Ñ³éáõ</t>
  </si>
  <si>
    <t>öØÒ ³ßË³ïáõÅÇ Ï³ñáÕáõÃÛáõÝÝ»ñÇ ½³ñ·³óմանն աջակցություն</t>
  </si>
  <si>
    <t>öØÒ ³ßË³ïáõÅÇ Ï³ñáÕáõÃÛáõÝÝ»ñÇ ½³ñ·³óման աջակցություն</t>
  </si>
  <si>
    <t>Ø³ëÝ³ÏóáõÃÛáõÝ ÙÇç³½·³ÛÇÝ óáõó³Ñ³Ý¹»ëÝ»ñÇÝ, ³éÝí³½Ý  Ñ³ï</t>
  </si>
  <si>
    <t xml:space="preserve">å»ï³Ï³Ý ³ç³ÏóáõÃÛáõÝ ÐÐ Ù³ñ½»ñáõÙ ÷³é³ïáÝ»ñÇ  Ï³½Ù³Ï»ñåÙ³ÝÁ, Ñ³ï  </t>
  </si>
  <si>
    <t xml:space="preserve">Ø³ñ¹Ï³ÛÇÝ é»ëáõñëÇ ½³ñ·³óÙ³Ý ¹³ëÁÝÃ³óÝ»ñ, Ñ³ï </t>
  </si>
  <si>
    <t>ÙÇç³½·³ÛÇÝ ÙÇçáó³éÙ³Ý Ï³½Ù³Ï»ñåáõÙ, ³éÝí³½Ý Ñ³ï</t>
  </si>
  <si>
    <t>Ü»ñ¹ñáõÙÝ»ñÇ Ý»ñ·ñ³íáõÙ, ÙÉñ¹ ¹ñ³Ù</t>
  </si>
  <si>
    <t>ëáõµëÇ¹³íáñíáÕ ß³Ñ³éáõÝ»ñÇ ù³Ý³Ï</t>
  </si>
  <si>
    <t>Ìñ³·ñ³ÛÇÝ ÷³Ã»ÃÇ Ùß³ÏáõÙ ¨ Çñ³Ï³Ý³óáõÙ, Ñ³ï</t>
  </si>
  <si>
    <t>կապիտալ միջոցառումներ</t>
  </si>
  <si>
    <t>²ñï³Ñ³ÝÙ³Ý ûÅ³Ý¹³ÏáõÃÛ³Ý ÙÇçáó³éáõÙÝ»ñÇ Íñ³·Çñ, Ñ³ï</t>
  </si>
  <si>
    <t>&lt;Î³Ý³ã&gt; ³ñï³¹ñáõÃÛáõÝÝ»ñÇ ëï»ÕÍÙ³ÝÝ áõÕÕí³Í Íñ³·ñ»ñ, Ñ³ï</t>
  </si>
  <si>
    <t>Ð³Ýñ³ÛÇÝ Ý»ñ¹ñáõÙ³ÛÇÝ Íñ³·ñ»ñÇ µ³ÝÏ/ßï»Ù³ñ³Ý, ù³Ý³Ï</t>
  </si>
  <si>
    <t>îÝï»ë³Ï³Ý áÉáñïÝ»ñÇ áõëáõÙÝ³ëÇñáõÃÛáõÝ, Ñ³ï</t>
  </si>
  <si>
    <t>50 Ù»ù»Ý³ÛÇ Ñ³ßíáí É³ëï³Ý³í³ÛÇÝ µ»éÝ»ñÇ »ñÏÏáÕÙ³ÝÇ ÷áË³¹ñáõÙ, ù³Ý³Ï</t>
  </si>
  <si>
    <t xml:space="preserve">²ñï³¹ñáÕ³Ï³ÝáõÃÛ³Ý µ³ñÓñ³óÙ³Ý Íñ³·ñÇ Ùß³ÏáõÙ </t>
  </si>
  <si>
    <t>Ø³ëÝ³·Çï³Ï³Ý Ï³½Ù³Ï»ñåáõÃÛ³Ý ÏáÕÙÇó ²ñï³¹ñáÕ³Ï³ÝáõÃÛ³Ý µ³ñÓñ³óÙ³Ý Íñ³·ñÇ Ùß³ÏáõÙ ¨ Ý»ñÏ³Û³óáõÙ Ý³Ë³ñ³ñáõÃÛ³ÝÁ</t>
  </si>
  <si>
    <t>Ü»ñ¹ñáõÙÝ»ñÇ Í³í³ÉÇ ³×, ÙÉÝ ¹ñ³Ù</t>
  </si>
  <si>
    <t>Միջազգային փորձագետի ներգրավմամբ հիմնադրամի ստեղծման հայեցակարգի մշակում, քանակ</t>
  </si>
  <si>
    <t>Վերապատրաստված շահառուների քանակ</t>
  </si>
  <si>
    <t>öØÒ ³ßË³ïáõÅÇ Ù³ëÝ³·Çï³Ï³Ý áñ³ÏÝ»ñÇ ½³ñ·³óմանն աջակցություն, µÇ½Ý»ëÇ Ñ³Ù³ñ Ù³ëÝ³·Çï³Ï³Ý ÏñÃáõÃÛ³Ý ³å³ÑáíáõÙ</t>
  </si>
  <si>
    <t>öØÒ áÉáñïáõÙ å³Ñ³Ýçí³Í Ù³ëÝ³·ÇïáõÃÛáõÝÝ»ñÇ ÏñÃ³Ï³Ý Ñ³Ù³Ï³ñ·Ç Ý»ñ¹ñáõÙ, Ñ³ëï³ïáõÃÛáõÝÝ»ñ</t>
  </si>
  <si>
    <t>Մարզերում ՆՁԱԿ մասնաճյուղերի վերակառացում, մարզեր</t>
  </si>
  <si>
    <t>Ü³Ë³ï»ëíáõÙ  ¿ Çñ³Ï³Ý³óÝ»É áÉáñï³ÛÇÝ í»ñÉáõÍáõÃÛáõÝÝ»ñ ¨ áõëáõÙÝ³ëÇñáõÃÛáõÝÝ»ñ:  Ü³Ë³ï»ëí³ծ հետազոտությունները իրականացվելու են մասնավոր ընկերությունների ներգրավմամբ: Մասնավորապես 22 թ նախատեսվում է իրականացնել  åÕÝÓ³ÓáõÉ³ñ³ÝÇ ¨ Ï³Ý³ã çñ³ÍÝÇ, ամոնյակի և հարակից քիմիական տարրերի արտ³¹ñáõÃÛ³Ý ï»ËÝÇÏ³ïÝï»ë³Ï³Ý Ñ»ï³½áïáõÃÛáõÝներ։ ¶áõÙ³ñÁ Ñ³ßí³ñÏí»É ¿ ýÇÝÝ³Ï³Ý Ø»óóá úïáï»Ï ¨ ßí»Ûó³ñ³Ï³Ý Î³ë³É ÁÝÏ»ñáõÃÛáõÝÝ»ñÇ ³ñí³Í ·Ý³ÛÇÝ ³é³ç³ñÏÝ»ñÇ ÑÇÙ³Ý íñ³ :  Նախատեսվում է նաև իրականացնել հետազոտություն ՓՄՁ ների լոգիստիկ կապերի և գլոբալ մատակարարման ցանցերին հասանելիության խնդիրների վերհանման և դրանց լուծման ուղղությունների նախանշման վերաբերյալ : Արդյունքում ակնկալվում է ՓՄՁ ների արտադրանքի արտահանման պոտենցյալի շեշտակի ավելացում ։</t>
  </si>
  <si>
    <t>2021թ. Փաստացի</t>
  </si>
  <si>
    <t>2022թ սպասվող</t>
  </si>
  <si>
    <t>2023թ եռամսյակ</t>
  </si>
  <si>
    <t>2023թ կիսամյակ</t>
  </si>
  <si>
    <t>2023թ ինն ամիս</t>
  </si>
  <si>
    <t>2023թ տարի</t>
  </si>
  <si>
    <t>2025թ տարի</t>
  </si>
  <si>
    <t>2025Ã.           ï³ñÇ</t>
  </si>
  <si>
    <t>2023Ã.           ï³ñÇ</t>
  </si>
  <si>
    <t>2023Ã.         ÇÝÝ ³ÙÇë</t>
  </si>
  <si>
    <t>2023Ã. ÏÇë³ÙÛ³Ï</t>
  </si>
  <si>
    <t>2023Ã. »é³ÙëÛ³Ï</t>
  </si>
  <si>
    <t>2022Ã. ëå³ëíáÕ</t>
  </si>
  <si>
    <t>2021Ã. ÷³ëï³óÇ</t>
  </si>
  <si>
    <t>3.Î³åÇï³É µÝáõÛÃÇ ÑÇÙÝ³Ï³Ý ÙÇçáó³éáõÙÝ»ñÁª</t>
  </si>
  <si>
    <r>
      <t>Ì³é³ÛáõÃÛáõÝÁ Ù³ïáõóáÕ Ï³½Ù³Ï»ñåáõÃÛáõÝ</t>
    </r>
    <r>
      <rPr>
        <sz val="10"/>
        <rFont val="Arial LatArm"/>
        <family val="2"/>
      </rPr>
      <t>(</t>
    </r>
    <r>
      <rPr>
        <i/>
        <sz val="10"/>
        <rFont val="Arial LatArm"/>
        <family val="2"/>
      </rPr>
      <t>Ý»ñÇ</t>
    </r>
    <r>
      <rPr>
        <sz val="10"/>
        <rFont val="Arial LatArm"/>
        <family val="2"/>
      </rPr>
      <t xml:space="preserve">) </t>
    </r>
    <r>
      <rPr>
        <i/>
        <sz val="10"/>
        <rFont val="Arial LatArm"/>
        <family val="2"/>
      </rPr>
      <t>³Ýí³ÝáõÙ</t>
    </r>
    <r>
      <rPr>
        <sz val="10"/>
        <rFont val="Arial LatArm"/>
        <family val="2"/>
      </rPr>
      <t>(Ý»ñ)Áª</t>
    </r>
  </si>
  <si>
    <r>
      <t xml:space="preserve">ÐÐ Ï³é³í³ñáõÃÛ³Ý 2020 Ãí³Ï³ÝÇ ÑáõÉÇëÇ 2-Ç </t>
    </r>
    <r>
      <rPr>
        <sz val="10"/>
        <rFont val="Arial LatArm"/>
        <family val="2"/>
      </rPr>
      <t>N</t>
    </r>
    <r>
      <rPr>
        <i/>
        <sz val="10"/>
        <rFont val="Arial LatArm"/>
        <family val="2"/>
      </rPr>
      <t xml:space="preserve"> 1148-È áñáßÙ³ÝÁ Ñ³Ù³å³ï³ëË³ÝáÕ ïÝï»ë³í³ñáÕÝ»ñ (ëáõµÛ»ÏïÝ»ñ)</t>
    </r>
  </si>
  <si>
    <r>
      <t xml:space="preserve">îñ³Ù³¹ñíáÕ ³ßÝ³Ý³ó³Ý óáñ»ÝÇ ë»ñÙÝ³ÝÛáõÃÇ ù³Ý³ÏÁ </t>
    </r>
    <r>
      <rPr>
        <sz val="10"/>
        <rFont val="Arial LatArm"/>
        <family val="2"/>
      </rPr>
      <t>(ïáÝÝ³)</t>
    </r>
  </si>
  <si>
    <t>Ð³í³ï³ñÙ³·ñí³Í Ñ³Ù³å³ï³ëË³ÝáõÃÛ³Ý ·Ý³Ñ³ïÙ³Ý Ù³ñÙÇÝÝ»ñÇ ³½·³ÛÇÝ, ²ñï³¹ñ³ÝùÇ ë»ñïÇýÇÏ³óÙ³Ý Ù³ñÙÇÝÝ»ñÇ, É³µáñ³ïáñÇ³Ý»ñÇ º²îØ,  ÐÐ ¨ º²îØ Ñ³Ù³å³ï³ëË³ÝáõÃÛ³Ý ë»ñïÇýÇÏ³ïÝ»ñÇ ¨ Ñ³Ûï³ñ³ñ³·ñ»ñÇ , Ñ³í³ï³ñÙ³·ñÙ³Ý ÷áñÓ³·»ïÝ»ñÇ, ·Ý³Ñ³ïáÕÝ»ñÇ, ï»ËÝÇÏ³Ï³Ý ÷áñÓ³·»ïÝ»ñÇ é»»ëïñÝ»ñÇ í³ñáõÙ, Ñ³ï</t>
  </si>
  <si>
    <t>Ð³í³ï³ñÙ³·ñáõÙ, ³Û¹ ÃíáõÙ ÁÝ¹É³ÛÝáõÙ</t>
  </si>
  <si>
    <t>2024Ã.                 ï³ñÇ</t>
  </si>
  <si>
    <t>2024թ ï³ñÇ</t>
  </si>
  <si>
    <t>2025Ã.</t>
  </si>
  <si>
    <t xml:space="preserve">2025Ã. </t>
  </si>
  <si>
    <t>1224  Ö·Ý³Å³Ù»ñÇ Ñ³Ï³½¹Ù³Ý ¨ ³ñï³Ï³ñ· Çñ³íÇ×³ÏÝ»ñÇ Ñ»ï¨³ÝùÝ»ñÇ Ýí³½»óÙ³Ý ¨ í»ñ³óÙ³Ý Íñ³·Çñ</t>
  </si>
  <si>
    <t>ÐÐ ïÝï»ëí³ñáÕ ëáõµÛ»ÏïÝ»ñÇ ·áñÍáõÝ»áõÃÛáõÝÁ Ï³ÝáÝ³Ï³ñ·áÕ ÝáñÙ³ïÇí µ³½³ÛÇ ß³ñáõÝ³Ï³Ï³Ý ³ñ¹Ç³Ï³Ý³óáõÙ՝ ÙÇç³½·³ÛÇÝ å³Ñ³ÝçÝ»ñÇÝ Ñ³Ù³å³ï³ëË³Ý ÙÇûñÇÝ³Ï å³Ñ³ÝçÝ»ñÇ ¨ ã³÷³ÝÇßÝ»ñÇ ³å³ÑáíáõÙ,  ïáÏáë</t>
  </si>
  <si>
    <t>º²îØ ï»ËÝÇÏ³Ï³Ý Ï³ÝáÝ³Ï³ñ·»ñÇ å³Ñ³ÝçÝ»ñÇ Ï³ï³ñáõÙÝ ³å³ÑáíáÕ ëï³Ý¹³ñïÝ»ñÇ ó³ÝÏ»ñÇ ³ñ¹Ç³Ï³Ý³óáõÙ, ÷áñÓ³ùÝÝáõÃÛáõÝÝ»ñÇ Çñ³Ï³Ý³óáõÙ ¨ ÙÇçå»ï³Ï³Ý ëï³Ý¹³ñïÝ»ñÇ ÁÝ¹áõÝáõÙ՝ º²îØ ßáõÏ³ÛáõÙ ÐÐ ³ñï³¹ñ³ÝùÝ»ñÇ ÙñóáõÝ³ÏáõÃÛ³Ý ³å³ÑáíÙ³Ý Ýå³ï³Ïáí, ïáÏáë</t>
  </si>
  <si>
    <t>Ìð²¶ðÆ Î²î²ðØ²Ü ²ÜÐð²ÄºÞîàôÂÚàôÜÀ ´ÊàôØ ¾ ÐÐ Î²è²ì²ðàôÂÚ²Ü 2021 Âì²Î²ÜÆ ú¶àêîàêÆ 18-Æ Ð²Ú²êî²ÜÆ Ð²Üð²äºîàôÂÚ²Ü Î²è²ì²ðàôÂÚ²Ü Ìð²¶ðÆ Ø²êÆÜ N 1363-² àðàÞØ²Ü Ð²ìºÈì²Ìàì Ð²êî²îì²Ì ÐÐ Î²è²ì²ðàôÂÚ²Ü Ìð²¶ðÆò՝ (2021-2026ÂÂ․)՝ «2.îÜîºêàôÂÚàôÜ ´²ÄÆÜ, «2.6 àð²ÎÆ ºÜÂ²Î²èàôòì²Ìø ºÜÂ²´²ÄÜÆ 1-ÆÜ ä²ð´ºðàôÂÚàôÜÀ։
 2.3 (´²ðÒð îºÊÜàÈà¶Æ²Üºð) è²¼Ø²²ð¸ÚàôÜ²´ºð²Î²Ü Ð²Ø²ÈÆðÆ ¼²ð¶²òØ²Ü Üä²î²Îàì Î²è²ì²ðàôÂÚ²Ü ÎàÔØÆò Ü²Ê²îºêìàÔ è²¼Ø²Î²Ü ÜÞ²Ü²ÎàôÂÚ²Ü ê²ðøºðÆÜ àô ê²ðøì²ÌøÜºðÆÜ, è²¼Ø²Î²Ü îºÊÜÆÎ²ÚÆ, ¾ÈºÎîð²îºÊÜÆÎ²ÚÆ ØÞ²ÎØ²Ü àô ²ðî²¸ðàôÂÚ²Ü Î²¼Ø²ÎºðäØ²Ü Ð²Ø²Î²ð¶ÆÜ ÜºðÎ²Ú²òìàÔ ä²Ð²ÜæÜºð ê²ÐØ²ÜàÔ՝ ØÆæ²¼¶²ÚÆÜ ¨ (Î²Ø) î²ð²Ì²Þðæ²Ü²ÚÆÜ êî²Ü¸²ðîÜºðÆÜ Üºð¸²ÞÜ²Î ²¼¶²ÚÆÜ êî²Ü¸²ðîÜºðÆ ØÞ²ÎàôØ ¨ Üºð¸ðàôØ</t>
  </si>
  <si>
    <t>9.²ð¸ÚàôÜ²´ºðàôÂÚàôÜ, Üàð²ð²ðàôÂÚàôÜ ¨ ºÜÂ²Î²èàôòì²ÌøÜºð
êîºÔÌºÈ ¸ÆØ²Î²ÚàôÜ ºÜÂ²Î²èàôòì²ÌøÜºð, ²æ²ÎòºÈ Î²ÚàôÜ ²ð¸ÚàôÜ²´ºðàôÂÚ²Ü ¼²ð¶²òØ²ÜÀ ¨ ÊÂ²ÜºÈ Üàð²ð²ðàôÂÚàôÜÀ
9.´ úÄ²Ü¸²ÎºÈ Ð²ÚðºÜ²Î²Ü îºÊÜàÈà¶Æ²ÜºðÆ ¼²ð¶²òØ²ÜÀ, ¶Æî²Ðºî²¼àî²Î²Ü ²ÞÊ²î²ÜøÜºðÆÜ ¨ Üàð²ð²ðàôÂÚ²ÜÀ ¼²ð¶²òàÔ ºðÎðÜºðàôØ, ²Ú¸ ÂìàôØ՝ ²ä²ÐàìºÈàì ø²Ô²ø²Î²ÜàôÂÚàôÜÜºðÆ ²èàôØàì Üä²êî²ìàð ØÆæ²ì²Úð, Æ ÂÆìê ²ÚÈàò, ²ð¸ÚàôÜ²´ºðàôÂÚ²Ü ´²¼Ø²¼²ÜºòØ²Ü ¨ ÐàôØø²ÚÆÜ ²äð²ÜøÜºðÆÜ ²ðÄºøÆ ²ìºÈ²òØ²Ü Ð²Ø²ð</t>
  </si>
  <si>
    <t>160,092․5</t>
  </si>
  <si>
    <t>Ø³ëÝ³ÏóáõÃÛáõÝ ·³·³ÃÝ³ÅáÕáíÝ»ñÇÝ, ³ßË³ï³ÅáÕáíÝ»ñÇÝ, Ñ³ï</t>
  </si>
  <si>
    <t>ºØ ³ç³ÏóáõÃÛ³Ùµ Çñ³Ï³Ý³óíáÕ ¹ñ³Ù³ßÝáñÑ³ÛÇÝ Íñ³·ñÇ ßñç³Ý³ÏÝ»ñáõÙ áñ³ÏÇ »ÝÃ³Ï³éáõóí³ÍùÇ Ñ³Ù³Ï³ñ·Ç ³ñ¹Ç³Ï³Ý³óáõÙ</t>
  </si>
  <si>
    <t>î»Õ³Ï³Ý ³ñï³¹ñ³ÝùÇ ³ñï³Ñ³ÝÙ³ÝÝ ³ç³ÏóáõÃÛáõÝ ¨ öØÒ-Ç ëáõµÛ»ÏïÝ»ñÇ ÙÇç³½·³ÛÇÝ Ñ³Ù³·áñÍ³ÏóáõÃÛ³Ý ÁÝ¹É³ÛÝÙ³Ý ³å³ÑáíáõÙ</t>
  </si>
  <si>
    <t>ØÇç³½·³ÛÇÝ ¨ ûï³ñ»ñÏñÛ³ ¹áÝáñ Ï³½Ù³Ï»ñåáõÃÛáõÝÝ»ñÇ Ñ»ï öØÒ ½³ñ·³óÙ³Ý Ñ³Ù³ï»Õ (Ñ³Ù³ýÇÝ³Ýë³íáñÙ³Ý ëÏ½µáõÝùáí) Íñ³·ñ»ñÇ Ùß³ÏáõÙ ¨ Çñ³Ï³Ý³óáõÙ</t>
  </si>
  <si>
    <t>ÎÇÝ Ó»éÝ»ñ»óÝ»ñÇ ½³ñ·³óÙ³ÝÝ áõÕÕí³Í Íñ³·ñ»ñÇ Ùß³ÏáõÙ ¨ Çñ³Ï³Ý³óáõÙ</t>
  </si>
  <si>
    <t>ºñÇï³ë³ñ¹ Ó»éÝ»ñ»óÝ»ñÇ ½³ñ·³óÙ³ÝÝ áõÕÕí³Í Íñ³·ñ»ñÇ Ùß³ÏáõÙ ¨ Çñ³Ï³Ý³óáõÙ</t>
  </si>
  <si>
    <t xml:space="preserve">Ð»ÕÇÝ³Ï³íáñ å³ñµ»ñ³Ï³ÝÝ»ñáõÙ Ð³Û³ëï³ÝÇ Ù³ëÇÝ ·áí³½¹³ï»Õ»Ï³ïí³Ï³Ý Ñá¹í³ÍÝ»ñÇ å³ïíÇñáõÙ, ³éÝí³½Ý Ñ³ï </t>
  </si>
  <si>
    <t>Ð³í³ï³ñÙ³·ñÙ³Ý
³½·³ÛÇÝ Ù³ñÙÝÇ ÏáÕÙÇó »ñÏÏáÕÙ /µ³½Ù³ÏáÕÙ
×³Ý³ãÙ³Ý Ñ³Ù³Ó³ÛÝ³·ñ»ñÇ ÏÝùÙ³ÝÝ áõÕÕí³Í ÙÇçáó³éáõÙÝ»ñ,  ïáÏáë</t>
  </si>
  <si>
    <t>ºØ ³ç³ÏóáõÃÛ³Ùµ Çñ³Ï³Ý³óíáÕ ¹ñ³Ù³ßÝáñÑ³ÛÇÝ Íñ³·ñÇ ßñç³Ý³ÏÝ»ñáõÙ ոñ³ÏÇ »ÝÃ³Ï³éáõóí³ÍùÇ Ñ³Ù³Ï³ñ·Ç ³ñ¹Ç³Ï³Ý³óáõÙ</t>
  </si>
  <si>
    <t xml:space="preserve">úåïÇÏ³-ýÇ½ÇÏ³Ï³Ý ã³÷áõÙÝ»ñÇ É³µáñ³ïáñÇ³ </t>
  </si>
  <si>
    <t>²ÏáõëïÇÏ Ù»ÍáõÃÛáõÝÝ»ñÇ ã³÷áõÙÝ»ñÇ É³µáñ³ïáñÇ³</t>
  </si>
  <si>
    <t>¸á½³ã³÷³Ï³Ý É³µáñ³ïáñÇ³  ÑÇÙÝáõÙ (Ù³ë 1)</t>
  </si>
  <si>
    <t xml:space="preserve">î³ñ³Íù³ÛÇÝ ëïáñ³µ³Å³ÝáõÙÝ»ñÇ É³µáñ³ïáñ å³ÛÙ³ÝÝ»ñÇ ÑÇÙÝáõÙ (ß»ÝùÇ ïñ³Ù³¹ñáõÙ) </t>
  </si>
  <si>
    <t>Ðáõë³ÝùÇ áõÅ, É³ñÙ³Ý, Ñ³×³Ë³Ï³ÝáõÃÛ³Ý ã³÷Ù³Ý ÙÇçáóÝ»ñÇ ã³÷³·Çï³Ï³Ý ëå³ë³ñÏÙ³Ý Ï³ñáÕáõÃÛáõÝÝ»ñÇ ÁÝ¹É³ÛÝáõÙ</t>
  </si>
  <si>
    <t>Ø³ñ½»ñáõÙ ·ñ³Ýóí³Í öØÒ-»ñÇ ï»ë³Ï³ñ³ñ ÏßéÇ ³í»É³óáõÙ</t>
  </si>
  <si>
    <t xml:space="preserve">ä»ï³Ï³Ý ³ç³ÏóáõÃÛ³Ý Çñ³Ï³Ý³óÙ³Ý ³ñ¹ÛáõÝùáõÙ Ï³Ý³Ýó ÏáÕÙÇó ·ñ³Ýóí³Í öØÒ-»ñÇ ÃÇí, ïáÏáë </t>
  </si>
  <si>
    <t xml:space="preserve">öØÒ-»ñÇ ÏáÕÙÇó ³ñï³¹ñ³Ï³Ý ·áñÍáõÝ»áõÃÛ³Ý Çñ³Ï³Ý³óÙ³Ý ËÃ³ÝáõÙ, ïáÏáë </t>
  </si>
  <si>
    <t xml:space="preserve">ÐÐ Ï³é³í³ñáõÃÛ³Ý 2021 Ãí³Ï³ÝÇ ÝáÛ»Ùµ»ñÇ 18-Ç N 1902-È áñáßÙ³Ùµ Ñ³ëï³ïí³Í Ð³í»Éí³Í 1-Ç ¾ÏáÝáÙÇÏ³ÛÇ Ý³Ë³ñ³ñáõÃÛ³Ý Çñ³í³ëáõÃÛáõÝÝ»ñÇÝ í»ñ³µ»ñáÕ µ³ÅÝÇ 4-ñ¹ Ï»ïÁ․ </t>
  </si>
  <si>
    <t>Ø²Î-Ç «Î³ÛáõÝ ½³ñ·³óÙ³Ý 2030 ûñ³Ï³ñ·áõÙ» Ý»ñ³éí³Í ·»Ý¹»ñ³ÛÇÝ Ñ³í³ë³ñáõÃÛáõÝ, ³ñÅ³Ý³å³ïÇí ³ßË³ï³Ýù ¨ ïÝï»ë³Ï³Ý ³×, ³ÝÑ³í³ë³ñáõÃÛáõÝÝ»ñÇ Ïñ×³ïáõÙ, Ï³ÛáõÝ ù³Õ³ùÝ»ñ ¨ Ñ³Ù³ÛÝùÝ»ñ</t>
  </si>
  <si>
    <t>ÐÜ²-Ç Ù»ç Ùß³ÏáÕ ³ñ¹ÛáõÝ³µ»ñáõÃÛ³Ý áÉáñïáõÙ ·áñÍáÕ öØÒ-Ý»ñÇ Ù³ëÝ³ÏóáõÃÛ³Ý Ù³ëÝ³µ³ÅÇÝÁ, ïáÏáë</t>
  </si>
  <si>
    <t>2.1 è³½Ù³í³ñ³Ï³Ý ¨ ³é³çÝ³Ñ»ñÃ áÉáñïÝ»ñáõÙ ï»ËÝáÉá·Ç³Ï³Ý ³ñ¹Ç³Ï³Ý³óáõÙ</t>
  </si>
  <si>
    <t>²ñÅ³Ý³å³ïÇí ³ßË³ï³Ýù ¨ ïÝï»ë³Ï³Ý ³×/ ³ñ¹ÛáõÝ³µ»ñáõÃÛáõÝ, Ýáñ³ñ³ñáõÃÛáõÝ ¨ »ÝÃ³Ï³éáõóí³ÍùÝ»ñ</t>
  </si>
  <si>
    <t>2024թ.</t>
  </si>
  <si>
    <t>ØÇç³½·³ÛÇÝ ³Ûó»ÉáõÃÛáõÝÝ»ñÇó ëï³ó³Í »Ï³Ùáõï, Ñ³½. ¹ñ³Ù</t>
  </si>
  <si>
    <t>¼µáë³ßñç³ÛÇÝ ³ñ¹ÛáõÝùÇ ¹Çí»ñëÇýÇÏ³óáõÙ, Ýáñ ½µáë³ßñç³ÛÇÝ Ó¨»ñÇ ½³ñ·³óáõÙ, »ÝÃ³Ï³éáõóí³ÍùÝ»ñÇ µ³ñ»É³íáõÙ ÐÐ Ï³é³í³ñáõÃÛ³Ý 2021 Ãí³Ï³ÝÇ û·áëïáëÇ 18-Ç N 1363-² áñáßÙ³Ùµ Ñ³ëï³ïí³Í «Ð³Û³ëï³ÝÇ Ð³Ýñ³å»ïáõÃÛ³Ý Ï³é³í³ñáõÃÛ³Ý Íñ³·ñÇó (2.5. Զբոսաշրջություն µ³ÅÇն) áñáßÙ³Ùµ Ñ³ëï³ïí³Í ÐÐ Ï³é³í³ñáõÃÛ³Ý Íñ³·ñÇ 5.7                                                                         ÐÐ Ï³é³í³ñáõÃÛ³Ý 2014 Ãí³Ï³ÝÇ Ù³ñïÇ 27-Ç áñáßáõÙ, §Ð³Û³ëï³ÝÇ Ð³Ýñ³å»ïáõÃÛ³Ý 2014-2025 Ãí³Ï³ÝÝ»ñÇ Ñ»é³ÝÏ³ñ³ÛÇÝ ½³ñ·³óÙ³Ý¦:
ÐÐ 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10.5 Ï»ï</t>
  </si>
  <si>
    <t>24,6</t>
  </si>
  <si>
    <t>öØÒ ÏáÕÙÇó ³ñï³¹ñí³Í Ñ³Ù³Ë³éÝ ³í»É³óí³Í ³ñÅ»ùÇ ÏßÇéÁ ÐÜ²-áõÙ, ïáÏáë</t>
  </si>
  <si>
    <t>ä»ï³Ï³Ý ³ç³ÏóáõÃÛ³Ý Çñ³Ï³Ý³óÙ³Ý ³ñ¹ÛáõÝùáõÙ Ï³Ý³Ýó ÏáÕÙÇó ·ñ³Ýóí³Í öØÒ-Ý»ñÇ ÃÇíÁ, ïáÏáë</t>
  </si>
  <si>
    <t>3</t>
  </si>
  <si>
    <t>7</t>
  </si>
  <si>
    <t>160</t>
  </si>
  <si>
    <t>350</t>
  </si>
  <si>
    <t>ÂÇñ³Ë³ÛÇÝ ï³ñ³ÍùÝ»ñáõÙ Ù³ëÝ³íáñ Ñ³ïí³ÍÇ Ý»ñ¹ñáõÙÝ»ñÇ  Í³í³ÉÇ ³×</t>
  </si>
  <si>
    <t>ÀÝïñí³Í ½µáë³ßñç³ÛÇÝ í³Ûñ»ñÇ µ³ñ»É³íí³Í Ùáõïù³ÛÇÝ ×³Ý³å³ñÑÝ»ñ</t>
  </si>
  <si>
    <t>¼µáë³ßñç³ÛÇÝ ßñç³ÝÇ »ñÏ³ÛÝùáí ·ïÝíáÕ Å³é³Ý·áõÃÛ³Ý ûµÛ»ÏïÝ»ñáõÙ Ï³éáõóí³Í ½µáë³ßñç³ÛÇÝ Ñ³ñÙ³ñáõÃÛáõÝÝ»ñÇ ÃÇíÁ</t>
  </si>
  <si>
    <t>öáÕáó³ÛÇÝ Éáõë³íáñáõÃÛ³Ý ÷áË³ñÇÝí³Í/ï»Õ³¹ñí³Í ëÛáõÝ»ñÇ ¨ É³Ùå»ñÇ ÃÇíÁ</t>
  </si>
  <si>
    <t>´³ñ»É³íí³Í ½µáë³Û·ÇÝ»ñÇ ÃÇíÁ</t>
  </si>
  <si>
    <t>¼µáë³ßñçáõÃÛ³Ý ³ç³ÏóáõÃÛ³Ý Ñ»ï Ï³åí³Í ·áñÍáÕáõÃÛáõÝÝ»ñÇ ÙÇçáóáí ëï»ÕÍí³Í Å³Ù³Ý³Ï³íáñ ¨ Ùßï³Ï³Ý ³ßË³ï³ï»Õ»ñÇ ÃíÇ ³×</t>
  </si>
  <si>
    <t xml:space="preserve">êï³Ý¹³ñïÝ»ñÇ ³½·³ÛÇÝ ýáÝ¹Ç å³Ñå³ÝÙ³Ý ·ñ³¹³ñ³ÝÁ ³ñ¹Ç³Ï³Ý ë³ñù³íáñáõÙÝ»ñáí Ñ³Ù³ÉñáõÙ   </t>
  </si>
  <si>
    <t xml:space="preserve">Î³ÑáõÛù³·áñÍ³Ï³Ý ³ñï³¹ñ³ÝùÇ ³Ýíï³Ý·áõÃÛ³Ý Ù³ëÇÝ (ØØ îÎ 025/2012) ï»ËÝÇÏ³Ï³Ý Ï³ÝáÝ³Ï³ñ·Ç å³Ñ³ÝçÝ»ñáí ÷áñÓ³ñÏÙ³Ý É³µáñ³ïáñÇ³ÛÇ ëï»ÕÍáõÙ </t>
  </si>
  <si>
    <t>êÝÝ¹³ÙÃ»ñùÇ ÷áñÓ³ñÏÙ³Ý É³µáñ³ïáñÇ³ÛÇ í»ñ³½ÇÝáõÙ ¨ ÁÝ¹É³ÛÝáõÙ</t>
  </si>
  <si>
    <t>ß³ñÅ³Ï³Ý É³µáñ³ïáñÇ³Ý»ñÇ Ó»éù µ»ñáõÙ  (Ù³ë 2) 4 Ñ³ï</t>
  </si>
  <si>
    <t>ÊáñÑ¹³ÏóáõÃÛáõÝÝ»ñÇ ëñ³Ñ ëï»ÕÍáõÙ</t>
  </si>
  <si>
    <t>Ý»ñ¹ñáõÙ³ÛÇÝ Íñ³·ñ»ñÇ ¨ Ý³Ë³Ó»éÝáõÃÛáõÝÝ»ñÇ  áõÕ»ÏóáõÙ, Ñ³ï</t>
  </si>
  <si>
    <t xml:space="preserve">ÐÐ ïÝï»ëáõÃÛ³Ý áÉáñïÝ»ñÇ, Ý»ñ¹ñáõÙ³ÛÇÝ ¨ ·áñÍ³ñ³ñ ÑÝ³ñ³íáñáõÃÛáõÝÝ»ñÇ Ù³ëÇÝ ï»ë³ÑáÉáí³ÏÝ»ñÇ Ý³Ë³å³ïñ³ëïáõÙ, Ñ³ï </t>
  </si>
  <si>
    <t xml:space="preserve"> îÝï»ëáõÃÛ³Ý ³ñ¹Ç³Ï³Ý³óÙ³Ý ÙÇçáó³éÙ³ÝÁ å»ï³Ï³Ý ³ç³ÏóáõÃÛáõÝ</t>
  </si>
  <si>
    <t>²ñï³¹ñ³Ï³Ý ÑÝ³ñ³íáñáõÃÛáõÝÝ»ñÇ ³ñ¹Ç³Ï³Ý³óÙ³Ý ¨ Ýáñ ï»ËÝáÉá·Ç³Ý»ñÇ Ý»ñÙáõÍÙ³Ý ËÃ³ÝÙ³Ý Ýå³ï³Ïáí Ù³ïã»ÉÇ å³ÛÙ³ÝÝ»ñáí í³ñÏ»ñÇ ïñ³Ù³¹ñáõÙ</t>
  </si>
  <si>
    <t>ÐÐ Ï³é³í³ñáõÃÛ³Ý 26.03.2020Ã. N 355-È áñáßÙ³Ý å³Ñ³ÝçÝ»ñÇÝ Ñ³Ù³å³ï³ëË³ÝáÕ ëáõµÛ»ÏïÝ»ñ</t>
  </si>
  <si>
    <t xml:space="preserve">Ìñ³·ñÇ ßñç³Ý³ÏÝ»ñáõÙ Ó»éù µ»ñí³Í ë³ñù³íáñáõÙÝ»ñ, ë³ñù³íáñÙ³Ý µ³ÕÏ³óáõóÇãÝ»ñ, ÙÇ³íáñ
</t>
  </si>
  <si>
    <t xml:space="preserve">¶áñÍáÕ ¨ ëÏëÝ³Ï öØÒ-Ç ëáõµÛ»ÏïÝ»ñÇÝ ýÇÝ³Ýë³Ï³Ý Ñ³ë³Ý»ÉÇáõÃÛ³Ý ³å³ÑáíáõÙ, Ñ³ï </t>
  </si>
  <si>
    <t>²ÛÉ å»ï³Ï³Ý Ù³ñÙÇÝÝ»ñÇ ÏáÕÙÇó û·ï³·áñÍíáÕ áã ýÇÝ³Ýë³Ï³Ý ³ÏïÇíÝ»ñÇ Ñ»ï ·áñÍ³éÝáõÃÛáõÝÝ»ñ</t>
  </si>
  <si>
    <t>æ»ñÙ³ÛÇÝ, ýÇ½ÇÏ³ùÇÙÇ³Ï³Ý ã³÷áõÙÝ»ñÇ ¨ ëï³Ý¹³ñï ÝÙáõßÝ»ñÇ É³µáñ³ïáñÇ³ÛÇ ã³÷³·Çï³Ï³Ý Ï³ñáÕáõÃÛáõÝÝ»ñÇ ÁÝ¹É³ÛÝáõÙ (Ù³ë 1)</t>
  </si>
  <si>
    <t>ÐÐ  ¾Ü ½µáë³ßñçáõÃÛ³Ý ÏáÙÇï»Ç ÇÝëïÇïáõóÇáÝ³É µ³ñ»É³íÙ³Ý Ýå³ï³Ïáí  ÑÇÙÝ³ñ³ñ Íñ³·ñ»ñÇ Ý»ñ¹ÝáõÙ</t>
  </si>
  <si>
    <t xml:space="preserve">¼µáë³ßñçáõÃÛ³Ý ë³ï»ÉÇï³ÛÇÝ Ñ³ßÇí Ñ³Ù³Ï³ñ·Ç (TSA) ¨ Ï³ÛùÇ ëï»ÕÍáõÙ՝ í³ñã³Ï³Ý é»·ÇëïñÇ ¨ ½µáë³ßñç³ÛÇÝ é»ëáõñëÝ»ñÇ ·ñ³Ýó³Ù³ïÛ³ÝÇ Íñ³·ñ»ñÇ Ý»ñ¹ñÙ³Ùµ </t>
  </si>
  <si>
    <t>ê³ï»ÉÇï³ÛÇÝ Ñ³ßÇí-Ñ³Ù³Ï³ñ·, ÙÇ³íáñ  Ñ³ï</t>
  </si>
  <si>
    <t xml:space="preserve">ì»µ Ï³Ûù, Ñ³ï </t>
  </si>
  <si>
    <t>DMO-Ý»ñÇ ÑÇÙÝáõÙ (½µáë³ßñç³ÛÇÝ ³Ûó»É³í³Ûñ»ñÇ Ï³é³í³ñÙ³Ý Ï³½Ù³Ï»ñåáõÃÛáõÝÝ»ñ),  ¼µáë³ßñç³ÛÇÝ ÏÉ³ëï»ñÇ Ù³ëÝ³ÏÇ Ó¨³íáñáõÙ ¨ ëï»ÕÍáõÙ, æñ³Ùµ³ñÇ ï³ñ³ÍùáõÙ ½µáë³ßñç³ÛÇÝ »ÝÃ³Ï³éáõóí³ÍùÝ»ñÇ Ó¨³íáñáõÙ, ä³ïÙ³Ùß³ÏáõÃ³ÛÇÝ í³ÛñáõÙ ûñÇÝ³Ï»ÉÇ »ÝÃ³Ï³éáõóí³ÍùÇ Ó¨³íáñáõÙ</t>
  </si>
  <si>
    <t xml:space="preserve">ØÇç³½·³ÛÇÝ ×³Ý³ãáÕ³Ï³Ý ³Ûó»ñÇ Ï³½Ù³Ï»ñåáõÙ, Ñ³ï </t>
  </si>
  <si>
    <t xml:space="preserve"> ·áí³½¹³ï»Õ»Ï³ïí³Ï³Ý ÝÛáõÃ»ñ ëï»ÕÍáõÙ, Ñ³ï</t>
  </si>
  <si>
    <t>Ø³ñù»ÃÇÝ·³ÛÇÝ ³ñß³í ¨ Ñ³Ù³·áñÍ³ÏóáõÃáõÝ Ñ³Ýñ³Ñ³Ûï BBC Ñ»éáõëï³³ÉÇùÇ Ñ»ï, Ñ³ï</t>
  </si>
  <si>
    <t>Ø³ñù»ÃÇÝ·³ÛÇÝ ³ñß³í ³íÇ³ïáÙë»ñÇ ·ÝÙ³Ý Ñ³ñÃ³ÏÝ»ñáõÙ Skyscanner, Aviasales</t>
  </si>
  <si>
    <t>ÂÇñ³Ë³ÛÇÝ »ñÏñÝ»ñáõÙ éááõ¹ ßááõÝ»ñÇ Ï³½Ù³Ï»ñåáõÙ՝ Ñ³ï</t>
  </si>
  <si>
    <t>Ü»ñùÇÝ  ßáõÏ³ÛáõÙ Ý»ñùÇÝ óáõó³Ñ³Ý¹»ëÝ»ñÇ  Ï³½Ù³Ï»ñåáõÙ, Ñ³ï</t>
  </si>
  <si>
    <t>Ð³Û³ëï³ÝÁ Ý»ñÏ³Û³óÝáÕ ·»Õ³ñí»ëï³Ï³Ý ýÇÉÙÇ ÝÏ³ñ³Ñ³ÝáõÙ, Ñ³ï</t>
  </si>
  <si>
    <t>Ãí³ÛÇÝ ¨ ëáóÇ³É³Ï³Ý Ñ³ñÃ³ÏÝ»ñÇ í³ñáõÙ, Ñ³ï</t>
  </si>
  <si>
    <t>³ç³ÏóáõÃÛáõÝ ½µáë³ßñç³ÛÇÝ ï»Õ»Ï³ïí³Ï³Ý Ï»ÝïñáÝÝ»ñÇ Ñ³ï</t>
  </si>
  <si>
    <t>ØÇç³½·³ÛÇÝ ³Ûó»ÉáõÃÛáõÝÝ»ñÇ  Ñ»ï³½áïáõÃÛáõÝ, Ñ³ï</t>
  </si>
  <si>
    <t>¼µáë³ßñç³ÛÇÝ »ÝÃ³Ï³éáõóí³ÍùÝ»ñÇ ëï»ÕÍáõÙ ¨ ¹Çí»ñëÇýÇÏ³óáõÙ</t>
  </si>
  <si>
    <t xml:space="preserve">DMO-Ý»ñÇ ÑÇÙÝáõÙ (½µáë³ßñç³ÛÇÝ ³Ûó»É³í³Ûñ»ñÇ Ï³é³í³ñÙ³Ý Ï³½Ù³Ï»ñåáõÃÛáõÝÝ»ñ),  </t>
  </si>
  <si>
    <t xml:space="preserve">¼µáë³ßñç³ÛÇÝ ÏÉ³ëï»ñÇ Ù³ëÝ³ÏÇ Ó¨³íáñáõÙ </t>
  </si>
  <si>
    <t xml:space="preserve">¼µáë³ßñç³ÛÇÝ ÏÉ³ëï»ñÇ  ëï»ÕÍáõÙ </t>
  </si>
  <si>
    <t xml:space="preserve">æñ³Ùµ³ñÇ ï³ñ³ÍùáõÙ ½µáë³ßñç³ÛÇÝ »ÝÃ³Ï³éáõóí³ÍùÝ»ñÇ Ó¨³íáñáõÙ, </t>
  </si>
  <si>
    <t>ä³ïÙ³Ùß³ÏáõÃ³ÛÇÝ í³ÛñáõÙ ûñÇÝ³Ï»ÉÇ »ÝÃ³Ï³éáõóí³ÍùÇ Ó¨³íáñáõÙ</t>
  </si>
  <si>
    <t xml:space="preserve">o îÝï»ë³Ï³Ý ½³ñ·³óÙ³Ý ¨ Ý»ñ¹ñáõÙÝ»ñÇ áÉáñïáõÙ ù³Õ³ù³Ï³ÝáõÃÛ³Ý ³é³Ýóù³ÛÇÝ ß»ßï³¹ñáõÙÝ»ñÇ Ý»ñùá µÛáõç»ï³ÛÇÝ ï³ñí³ ÑÇÙÝ³Ï³Ý Íñ³·ñ³ÛÇÝ ÙÇç³ÙïáõÃÛáõÝÝ»ñáí Ýå³ï³Ï ¿ ¹ñíáõÙ Ýå³ëï»É ïÝï»ë³Ï³Ý ³×Ç ëó»Ý³ñÇ ³å³ÑáíÙ³ÝÁ: ²Ûë ÇÙ³ëïáí ù³Õ³ù³Ï³ÝáõÃÛ³Ý ·áñÍáÕáõÃÛáõÝÝ»ñÁ Í³í³Éí»Éáõ »Ý Ñ»ï¨Û³É ÑÇÙÝ³Ï³Ý áõÕÕáõÃÛáõÝÝ»ñáí` ³ñ¹ÛáõÝ³µ»ñ³Ï³Ý ½³ñ·³óáõÙ« ³åñ³ÝùÝ»ñÇ áõ Í³é³ÛáõÃÛáõÝÝ»ñÇ ³ñï³Ñ³ÝÙ³Ý Í³í³ÉÝ»ñÇ ³× áõ Ý»ñ¹ñáõÙ³ÛÇÝ ÙÇç³í³ÛñÇ µ³ñ»É³íáõÙ« ÷áùñ ¨ ÙÇçÇÝ Ó»éÝ³ñÏ³ïÇñáõÃÛ³Ý ½³ñ·³óÙ³Ý ËÃ³ÝáõÙ« ½µáë³ßñçáõÃÛ³Ý ½³ñ·³óáõÙ: àÉáñïáõÙ ù³Õ³ù³Ï³ÝáõÃÛ³Ý Ùß³ÏÙ³Ý« Íñ³·ñ»ñÇ Ñ³Ù³Ï³ñ·Ù³Ý áõ ÙáÝÇïáñÇÝ·Ç ³ßË³ï³ÝùÝ»ñÁ ÏÑÇÙÝí»Ý Ñ»Ýù³ÛÇÝ áÉáñï³ÛÇÝ áõ Ã»Ù³ïÇÏ í»ñÉáõÍáõÃÛáõÝÝ»ñÇ« Ñ»ï³½áïáõÃÛáõÝÝ»ñÇ áõ ·Ý³Ñ³ïáõÙÝ»ñÇ íñ³:
o ²ñ¹ÛáõÝ³µ»ñáõÃÛ³Ý áõ ³ñï³Ñ³ÝÙ³Ý ½³ñ·³óÙ³Ý« Ý»ñ¹ñáõÙ³ÛÇÝ ·ñ³íãáõÃÛ³Ý µ³ñÓñ³óÙ³Ý áõ ³ñï³ùÇÝ ïÝï»ë³Ï³Ý ù³Õ³ù³Ï³ÝáõÃÛ³Ý µÝ³·³í³éáõÙ ³ßË³ï³ÝùÝ»ñ »Ý Íñ³·ñ³íáñíáõÙ ³ñï³ùÇÝ ßáõÏ³Ý»ñÇ Ñ³ë³Ý»ÉÇáõÃÛ³Ý µ³ñÓñ³óÙ³Ý ¨ ÃÇñ³Ë³ÛÇÝ »ñÏñÝ»ñáõÙ Ð³Û³ëï³ÝÇ ïÝï»ë³Ï³Ý áõ Ý»ñ¹ñáõÙ³ÛÇÝ Ñ»ï³ùñùñáõÃÛáõÝÝ»ñÇ Ý»ñÏ³Û³óÙ³Ý áõ ³é³çÙÕÙ³Ý áõÕÕáõÃÛ³Ùµ: 
o ÐÐ ³ñï³Ñ³ÝÙ³ÝÝ áõÕÕí³Í ³ñ¹ÛáõÝ³µ»ñ³Ï³Ý ù³Õ³ù³Ï³ÝáõÃÛ³Ý é³½Ù³í³ñáõÃÛ³Ùµ Ý³Ë³ï»ëí³Í ÙÇçáó³éáõÙÝ»ñÇ ßñç³Ý³ÏÝ»ñáõÙ åÉ³Ý³íáñíáõÙ ¿ ·áñÍ³ñ³ñ Ñ³Ù³ÅáÕáíÝ»ñÇ áõ ßÝáñÑ³Ý¹»ëÝ»ñÇ« ýÇÝ³Ýë³Ï³Ý ·áñÍÇùÝ»ñÇ ÏÇñ³éÙ³Ùµ ³ñ¹ÛáõÝ³µ»ñáõÃÛ³Ý áÉáñïÇ ÁÝÏ»ñáõÃÛáõÝÝ»ñÇÝ ûÅ³Ý¹³ÏáõÃÛ³Ý« Ýå³ï³Ï³ÛÇÝ ßáõÏ³Ý»ñáõÙ Ñ³ÛÏ³Ï³Ý ³åñ³ÝùÝ»ñÇ ³é³çÙÕÙ³Ý« ßáõÏ³Û³Ï³Ý ï»Õ»Ï³ïíáõÃÛ³Ý ³å³ÑáíÙ³Ý« Ùß³ÏáÕ ³ñ¹ÛáõÝ³µ»ñáõÃÛ³Ý áÉáñïÝ»ñÇ ÁÝÏ»ñáõÃÛáõÝÝ»ñÇ Ï³ñáÕáõÃÛáõÝÝ»ñÇ ½³ñ·³óÙ³Ý« ³ñï³Ñ³ÝÙ³Ý µÝ³·³í³éáõÙ Í³·áÕ ËÝ¹ÇñÝ»ñÇ ¨ ¹ñ³Ýó ÉáõÍÙ³ÝÝ áõÕÕí³Í Ñ»ï³½áïáõÃÛ³Ý ÙÇçáóáí Ýå³ëï»É ï»Õ³Ï³Ý ÁÝÏ»ñáõÃÛáõÝÝ»ñÇ ÙñóáõÝ³ÏáõÃÛ³Ý µ³ñÓñ³óÙ³ÝÁ ¨ ³ñï³Ñ³ÝÙ³Ý Í³í³ÉÝ»ñÇ ÁÝ¹É³ÛÝÙ³ÝÁ:  ²Û¹ Ñ³Ù³ï»ùëïáõÙ Ï³ñ¨áñíáõÙ »Ý å»ï³Ï³Ý-Ù³ëÝ³íáñ Ñ³Ù³·áñÍ³ÏóáõÃÛ³Ý ËÃ³ÝÙ³Ý« ·»ñ³Ï³ Íñ³·ñ»ñÇ Çñ³Ï³Ý³óÙ³Ý« »ñÏñÇ Ý»ñ¹ñáõÙ³ÛÇÝ ÑÝ³ñ³íáñáõÃÛáõÝÝ»ñÇ Ù³ëÇÝ ÙÇç³½·³ÛÇÝ Çñ³½»Ïí³ÍáõÃÛ³Ý µ³ñÓñ³óÙ³Ý áõÕÕáõÃÛ³Ùµ ³ßË³ï³ÝùÝ»ñÁ: 
o ²ñï³Ñ³ÝÙ³Ý ßáõÏ³Ý»ñáõÙ ÐÐ ³é¨ïñ³ïÝï»ë³Ï³Ý ß³Ñ»ñÇ ¨ Ý»ñ¹ñáõÙ³ÛÇÝ ·ñ³íãáõÃÛ³Ý Ý»ñÏ³Û³óÙ³Ý  ï»ë³Ï»ïÇó Ï³ñ¨áñíáõÙ ¿ ûï³ñ»ñÏñÛ³ å»ïáõÃÛáõÝÝ»ñáõÙ ¨ ²é¨ïñÇ Ð³Ù³ßË³ñÑ³ÛÇÝ Ï³½Ù³Ï»ñåáõÃÛáõÝáõÙ ÐÐ ³é¨ïñ³Ï³Ý Ý»ñÏ³Û³óáõóÇãÝ»ñÇ (Ïóáñ¹Ý»ñÇ) ¨ ³é¨ïñ³Ï³Ý Ý»ñÏ³Û³óáõóãáõÃÛáõÝÝ»ñÇ ³ñ¹ÛáõÝ³í»ï ·áñÍáõÝ»áõÃÛ³Ý ³å³ÑáíáõÙÁ: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</si>
</sst>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\ _₽_-;\-* #,##0.00\ _₽_-;_-* &quot;-&quot;??\ _₽_-;_-@_-"/>
    <numFmt numFmtId="165" formatCode="0.0"/>
    <numFmt numFmtId="166" formatCode="##,##0.0;\(##,##0.0\);\-"/>
    <numFmt numFmtId="167" formatCode="_(* #,##0.0_);_(* \(#,##0.0\);_(* &quot;-&quot;??_);_(@_)"/>
    <numFmt numFmtId="168" formatCode="_-* #,##0.00_-;\-* #,##0.00_-;_-* &quot;-&quot;??_-;_-@_-"/>
    <numFmt numFmtId="169" formatCode="_(* #,##0_);_(* \(#,##0\);_(* &quot;-&quot;??_);_(@_)"/>
    <numFmt numFmtId="170" formatCode="#,##0.0"/>
    <numFmt numFmtId="171" formatCode="_-* #,##0_-;\-* #,##0_-;_-* &quot;-&quot;??_-;_-@_-"/>
    <numFmt numFmtId="172" formatCode="_-* #,##0.0_-;\-* #,##0.0_-;_-* &quot;-&quot;??_-;_-@_-"/>
    <numFmt numFmtId="173" formatCode="_ * #,##0.00_)\ _ _ ;_ * \(#,##0.00\)\ _ _ ;_ * &quot;-&quot;??_)\ _ _ ;_ @_ "/>
    <numFmt numFmtId="174" formatCode="_-* #,##0.00_р_._-;\-* #,##0.00_р_._-;_-* &quot;-&quot;??_р_._-;_-@_-"/>
    <numFmt numFmtId="175" formatCode="_(* #,##0.0_);_(* \(#,##0.0\);_(* &quot;-&quot;?_);_(@_)"/>
  </numFmts>
  <fonts count="7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i/>
      <sz val="10"/>
      <name val="Arial Armenian"/>
      <family val="2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0"/>
      <color indexed="8"/>
      <name val="MS Sans Serif"/>
      <family val="2"/>
      <charset val="204"/>
    </font>
    <font>
      <b/>
      <sz val="10"/>
      <color rgb="FFC00000"/>
      <name val="Arial LatArm"/>
      <family val="2"/>
    </font>
    <font>
      <sz val="11"/>
      <color theme="1"/>
      <name val="Arial LatArm"/>
      <family val="2"/>
    </font>
    <font>
      <sz val="10"/>
      <color rgb="FF000000"/>
      <name val="Arial LatArm"/>
      <family val="2"/>
    </font>
    <font>
      <i/>
      <sz val="10"/>
      <color rgb="FF000000"/>
      <name val="Arial LatArm"/>
      <family val="2"/>
    </font>
    <font>
      <i/>
      <sz val="10"/>
      <name val="Arial LatArm"/>
      <family val="2"/>
    </font>
    <font>
      <b/>
      <sz val="10"/>
      <name val="Arial LatArm"/>
      <family val="2"/>
    </font>
    <font>
      <sz val="10"/>
      <name val="Arial LatArm"/>
      <family val="2"/>
    </font>
    <font>
      <sz val="11"/>
      <name val="Arial LatArm"/>
      <family val="2"/>
    </font>
    <font>
      <b/>
      <i/>
      <sz val="10"/>
      <name val="Arial LatArm"/>
      <family val="2"/>
    </font>
    <font>
      <i/>
      <sz val="10"/>
      <color theme="1"/>
      <name val="Arial LatArm"/>
      <family val="2"/>
    </font>
    <font>
      <i/>
      <sz val="10"/>
      <color rgb="FFFF0000"/>
      <name val="Arial LatArm"/>
      <family val="2"/>
    </font>
    <font>
      <sz val="10"/>
      <color theme="1"/>
      <name val="Arial LatArm"/>
      <family val="2"/>
    </font>
    <font>
      <sz val="10"/>
      <color theme="1"/>
      <name val="GHEA Grapalat"/>
      <family val="3"/>
    </font>
    <font>
      <i/>
      <sz val="10"/>
      <color theme="0"/>
      <name val="Arial LatArm"/>
      <family val="2"/>
    </font>
    <font>
      <sz val="10"/>
      <color theme="0"/>
      <name val="Arial LatArm"/>
      <family val="2"/>
    </font>
    <font>
      <i/>
      <sz val="10"/>
      <name val="GHEA Grapalat"/>
      <family val="2"/>
    </font>
    <font>
      <sz val="10"/>
      <name val="Times Armeni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8"/>
      <name val="Arial Armenian"/>
      <family val="2"/>
      <charset val="204"/>
    </font>
    <font>
      <sz val="11"/>
      <color indexed="8"/>
      <name val="Calibri"/>
      <family val="2"/>
    </font>
    <font>
      <sz val="12"/>
      <color indexed="8"/>
      <name val="Times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imes Armenian"/>
      <family val="2"/>
    </font>
    <font>
      <sz val="12"/>
      <color theme="1"/>
      <name val="Times Armenian"/>
      <family val="2"/>
    </font>
    <font>
      <b/>
      <sz val="18"/>
      <color theme="3"/>
      <name val="Cambria"/>
      <family val="2"/>
      <scheme val="major"/>
    </font>
    <font>
      <i/>
      <sz val="9"/>
      <color theme="1"/>
      <name val="GHEA Grapalat"/>
      <family val="3"/>
    </font>
    <font>
      <sz val="9"/>
      <name val="Verdana"/>
      <family val="2"/>
    </font>
    <font>
      <sz val="10"/>
      <color indexed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04">
    <xf numFmtId="0" fontId="0" fillId="0" borderId="0"/>
    <xf numFmtId="0" fontId="14" fillId="0" borderId="0"/>
    <xf numFmtId="9" fontId="1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2" fillId="0" borderId="0" applyFill="0" applyBorder="0" applyProtection="0">
      <alignment horizontal="right" vertical="top"/>
    </xf>
    <xf numFmtId="0" fontId="23" fillId="0" borderId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0" fontId="21" fillId="0" borderId="0"/>
    <xf numFmtId="43" fontId="12" fillId="0" borderId="0" applyFont="0" applyFill="0" applyBorder="0" applyAlignment="0" applyProtection="0"/>
    <xf numFmtId="0" fontId="16" fillId="0" borderId="0"/>
    <xf numFmtId="0" fontId="14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4" fillId="0" borderId="0"/>
    <xf numFmtId="43" fontId="2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9" fontId="2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7" fillId="0" borderId="0"/>
    <xf numFmtId="168" fontId="21" fillId="0" borderId="0" applyFont="0" applyFill="0" applyBorder="0" applyAlignment="0" applyProtection="0"/>
    <xf numFmtId="0" fontId="27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8" fillId="13" borderId="0" applyNumberFormat="0" applyBorder="0" applyAlignment="0" applyProtection="0"/>
    <xf numFmtId="0" fontId="49" fillId="14" borderId="0" applyNumberFormat="0" applyBorder="0" applyAlignment="0" applyProtection="0"/>
    <xf numFmtId="0" fontId="50" fillId="16" borderId="21" applyNumberFormat="0" applyAlignment="0" applyProtection="0"/>
    <xf numFmtId="0" fontId="51" fillId="17" borderId="22" applyNumberFormat="0" applyAlignment="0" applyProtection="0"/>
    <xf numFmtId="0" fontId="52" fillId="17" borderId="21" applyNumberFormat="0" applyAlignment="0" applyProtection="0"/>
    <xf numFmtId="0" fontId="53" fillId="0" borderId="23" applyNumberFormat="0" applyFill="0" applyAlignment="0" applyProtection="0"/>
    <xf numFmtId="0" fontId="54" fillId="18" borderId="24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58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59" fillId="0" borderId="0"/>
    <xf numFmtId="0" fontId="16" fillId="0" borderId="0"/>
    <xf numFmtId="0" fontId="16" fillId="0" borderId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58" fillId="23" borderId="0" applyNumberFormat="0" applyBorder="0" applyAlignment="0" applyProtection="0"/>
    <xf numFmtId="0" fontId="58" fillId="27" borderId="0" applyNumberFormat="0" applyBorder="0" applyAlignment="0" applyProtection="0"/>
    <xf numFmtId="0" fontId="58" fillId="31" borderId="0" applyNumberFormat="0" applyBorder="0" applyAlignment="0" applyProtection="0"/>
    <xf numFmtId="0" fontId="58" fillId="35" borderId="0" applyNumberFormat="0" applyBorder="0" applyAlignment="0" applyProtection="0"/>
    <xf numFmtId="0" fontId="58" fillId="39" borderId="0" applyNumberFormat="0" applyBorder="0" applyAlignment="0" applyProtection="0"/>
    <xf numFmtId="0" fontId="58" fillId="43" borderId="0" applyNumberFormat="0" applyBorder="0" applyAlignment="0" applyProtection="0"/>
    <xf numFmtId="0" fontId="58" fillId="20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49" fillId="14" borderId="0" applyNumberFormat="0" applyBorder="0" applyAlignment="0" applyProtection="0"/>
    <xf numFmtId="0" fontId="52" fillId="17" borderId="21" applyNumberFormat="0" applyAlignment="0" applyProtection="0"/>
    <xf numFmtId="0" fontId="54" fillId="18" borderId="24" applyNumberFormat="0" applyAlignment="0" applyProtection="0"/>
    <xf numFmtId="43" fontId="5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>
      <alignment horizontal="left" vertical="top" wrapText="1"/>
    </xf>
    <xf numFmtId="17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8" fillId="13" borderId="0" applyNumberFormat="0" applyBorder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50" fillId="16" borderId="21" applyNumberFormat="0" applyAlignment="0" applyProtection="0"/>
    <xf numFmtId="0" fontId="53" fillId="0" borderId="23" applyNumberFormat="0" applyFill="0" applyAlignment="0" applyProtection="0"/>
    <xf numFmtId="0" fontId="66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6" fillId="15" borderId="0" applyNumberFormat="0" applyBorder="0" applyAlignment="0" applyProtection="0"/>
    <xf numFmtId="0" fontId="4" fillId="0" borderId="0"/>
    <xf numFmtId="0" fontId="44" fillId="0" borderId="0"/>
    <xf numFmtId="0" fontId="44" fillId="0" borderId="0"/>
    <xf numFmtId="0" fontId="61" fillId="0" borderId="0"/>
    <xf numFmtId="0" fontId="16" fillId="0" borderId="0"/>
    <xf numFmtId="0" fontId="16" fillId="0" borderId="0"/>
    <xf numFmtId="0" fontId="60" fillId="0" borderId="0">
      <alignment horizontal="left"/>
    </xf>
    <xf numFmtId="0" fontId="63" fillId="0" borderId="0"/>
    <xf numFmtId="0" fontId="44" fillId="0" borderId="0"/>
    <xf numFmtId="0" fontId="44" fillId="0" borderId="0"/>
    <xf numFmtId="0" fontId="67" fillId="0" borderId="0"/>
    <xf numFmtId="0" fontId="20" fillId="0" borderId="0"/>
    <xf numFmtId="0" fontId="4" fillId="0" borderId="0"/>
    <xf numFmtId="0" fontId="22" fillId="0" borderId="0">
      <alignment horizontal="left" vertical="top" wrapText="1"/>
    </xf>
    <xf numFmtId="0" fontId="68" fillId="0" borderId="0"/>
    <xf numFmtId="0" fontId="22" fillId="0" borderId="0">
      <alignment horizontal="left" vertical="top" wrapText="1"/>
    </xf>
    <xf numFmtId="0" fontId="16" fillId="0" borderId="0"/>
    <xf numFmtId="0" fontId="16" fillId="0" borderId="0"/>
    <xf numFmtId="0" fontId="61" fillId="19" borderId="25" applyNumberFormat="0" applyFont="0" applyAlignment="0" applyProtection="0"/>
    <xf numFmtId="0" fontId="51" fillId="17" borderId="22" applyNumberFormat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4" fillId="0" borderId="0"/>
    <xf numFmtId="0" fontId="69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5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" fillId="0" borderId="0"/>
    <xf numFmtId="43" fontId="71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58" fillId="23" borderId="0" applyNumberFormat="0" applyBorder="0" applyAlignment="0" applyProtection="0"/>
    <xf numFmtId="0" fontId="58" fillId="27" borderId="0" applyNumberFormat="0" applyBorder="0" applyAlignment="0" applyProtection="0"/>
    <xf numFmtId="0" fontId="58" fillId="31" borderId="0" applyNumberFormat="0" applyBorder="0" applyAlignment="0" applyProtection="0"/>
    <xf numFmtId="0" fontId="58" fillId="35" borderId="0" applyNumberFormat="0" applyBorder="0" applyAlignment="0" applyProtection="0"/>
    <xf numFmtId="0" fontId="58" fillId="39" borderId="0" applyNumberFormat="0" applyBorder="0" applyAlignment="0" applyProtection="0"/>
    <xf numFmtId="0" fontId="58" fillId="43" borderId="0" applyNumberFormat="0" applyBorder="0" applyAlignment="0" applyProtection="0"/>
    <xf numFmtId="0" fontId="22" fillId="0" borderId="0">
      <alignment horizontal="left" vertical="top" wrapText="1"/>
    </xf>
    <xf numFmtId="43" fontId="4" fillId="0" borderId="0" applyFont="0" applyFill="0" applyBorder="0" applyAlignment="0" applyProtection="0"/>
    <xf numFmtId="0" fontId="4" fillId="19" borderId="25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0">
    <xf numFmtId="0" fontId="0" fillId="0" borderId="0" xfId="0"/>
    <xf numFmtId="0" fontId="28" fillId="0" borderId="0" xfId="0" applyFont="1"/>
    <xf numFmtId="0" fontId="29" fillId="0" borderId="0" xfId="0" applyFont="1"/>
    <xf numFmtId="0" fontId="30" fillId="2" borderId="11" xfId="0" applyFont="1" applyFill="1" applyBorder="1" applyAlignment="1">
      <alignment vertical="top" wrapText="1"/>
    </xf>
    <xf numFmtId="0" fontId="31" fillId="0" borderId="15" xfId="0" applyFont="1" applyBorder="1" applyAlignment="1">
      <alignment vertical="top" wrapText="1"/>
    </xf>
    <xf numFmtId="0" fontId="31" fillId="0" borderId="0" xfId="0" applyFont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34" fillId="0" borderId="1" xfId="0" applyFont="1" applyBorder="1"/>
    <xf numFmtId="167" fontId="34" fillId="0" borderId="0" xfId="5" applyNumberFormat="1" applyFont="1"/>
    <xf numFmtId="0" fontId="35" fillId="0" borderId="0" xfId="0" applyFont="1"/>
    <xf numFmtId="0" fontId="32" fillId="0" borderId="1" xfId="0" applyFont="1" applyBorder="1" applyAlignment="1">
      <alignment vertical="top" wrapText="1"/>
    </xf>
    <xf numFmtId="167" fontId="35" fillId="0" borderId="0" xfId="5" applyNumberFormat="1" applyFont="1"/>
    <xf numFmtId="0" fontId="34" fillId="2" borderId="12" xfId="0" applyFont="1" applyFill="1" applyBorder="1" applyAlignment="1">
      <alignment horizontal="center" vertical="top" wrapText="1"/>
    </xf>
    <xf numFmtId="0" fontId="34" fillId="2" borderId="13" xfId="0" applyFont="1" applyFill="1" applyBorder="1" applyAlignment="1">
      <alignment horizontal="center" vertical="top" wrapText="1"/>
    </xf>
    <xf numFmtId="0" fontId="34" fillId="2" borderId="2" xfId="0" applyFont="1" applyFill="1" applyBorder="1" applyAlignment="1">
      <alignment horizontal="center" vertical="top" wrapText="1"/>
    </xf>
    <xf numFmtId="167" fontId="34" fillId="2" borderId="2" xfId="5" applyNumberFormat="1" applyFont="1" applyFill="1" applyBorder="1" applyAlignment="1">
      <alignment horizontal="center" vertical="top" wrapText="1"/>
    </xf>
    <xf numFmtId="167" fontId="34" fillId="4" borderId="2" xfId="5" applyNumberFormat="1" applyFont="1" applyFill="1" applyBorder="1" applyAlignment="1">
      <alignment horizontal="center" vertical="top" wrapText="1"/>
    </xf>
    <xf numFmtId="0" fontId="34" fillId="2" borderId="10" xfId="0" applyFont="1" applyFill="1" applyBorder="1" applyAlignment="1">
      <alignment horizontal="center" vertical="top" wrapText="1"/>
    </xf>
    <xf numFmtId="0" fontId="34" fillId="2" borderId="14" xfId="0" applyFont="1" applyFill="1" applyBorder="1" applyAlignment="1">
      <alignment horizontal="center" vertical="top" wrapText="1"/>
    </xf>
    <xf numFmtId="0" fontId="34" fillId="2" borderId="4" xfId="0" applyFont="1" applyFill="1" applyBorder="1" applyAlignment="1">
      <alignment horizontal="center" vertical="top" wrapText="1"/>
    </xf>
    <xf numFmtId="167" fontId="34" fillId="2" borderId="4" xfId="5" applyNumberFormat="1" applyFont="1" applyFill="1" applyBorder="1" applyAlignment="1">
      <alignment horizontal="center" vertical="top" wrapText="1"/>
    </xf>
    <xf numFmtId="167" fontId="34" fillId="4" borderId="4" xfId="5" applyNumberFormat="1" applyFont="1" applyFill="1" applyBorder="1" applyAlignment="1">
      <alignment horizontal="center" vertical="top" wrapText="1"/>
    </xf>
    <xf numFmtId="0" fontId="32" fillId="0" borderId="8" xfId="0" applyFont="1" applyBorder="1" applyAlignment="1">
      <alignment vertical="center"/>
    </xf>
    <xf numFmtId="0" fontId="34" fillId="0" borderId="0" xfId="0" applyFont="1" applyBorder="1" applyAlignment="1"/>
    <xf numFmtId="0" fontId="34" fillId="0" borderId="9" xfId="0" applyFont="1" applyBorder="1" applyAlignment="1"/>
    <xf numFmtId="167" fontId="32" fillId="0" borderId="1" xfId="5" applyNumberFormat="1" applyFont="1" applyBorder="1" applyAlignment="1">
      <alignment horizontal="center" vertical="center" wrapText="1"/>
    </xf>
    <xf numFmtId="0" fontId="32" fillId="3" borderId="4" xfId="0" applyFont="1" applyFill="1" applyBorder="1" applyAlignment="1">
      <alignment vertical="top" wrapText="1"/>
    </xf>
    <xf numFmtId="0" fontId="34" fillId="2" borderId="2" xfId="0" applyFont="1" applyFill="1" applyBorder="1" applyAlignment="1">
      <alignment vertical="top" wrapText="1"/>
    </xf>
    <xf numFmtId="0" fontId="32" fillId="3" borderId="3" xfId="0" applyFont="1" applyFill="1" applyBorder="1" applyAlignment="1">
      <alignment vertical="top" wrapText="1"/>
    </xf>
    <xf numFmtId="0" fontId="34" fillId="2" borderId="2" xfId="0" applyFont="1" applyFill="1" applyBorder="1" applyAlignment="1">
      <alignment vertical="center" wrapText="1"/>
    </xf>
    <xf numFmtId="0" fontId="35" fillId="0" borderId="0" xfId="0" applyFont="1" applyFill="1"/>
    <xf numFmtId="0" fontId="32" fillId="0" borderId="4" xfId="0" applyFont="1" applyFill="1" applyBorder="1" applyAlignment="1">
      <alignment vertical="top" wrapText="1"/>
    </xf>
    <xf numFmtId="0" fontId="32" fillId="0" borderId="1" xfId="0" applyFont="1" applyBorder="1" applyAlignment="1">
      <alignment horizontal="center" vertical="center" wrapText="1"/>
    </xf>
    <xf numFmtId="0" fontId="34" fillId="9" borderId="2" xfId="0" applyFont="1" applyFill="1" applyBorder="1" applyAlignment="1">
      <alignment vertical="top" wrapText="1"/>
    </xf>
    <xf numFmtId="0" fontId="32" fillId="9" borderId="1" xfId="0" applyFont="1" applyFill="1" applyBorder="1" applyAlignment="1">
      <alignment vertical="top" wrapText="1"/>
    </xf>
    <xf numFmtId="0" fontId="32" fillId="9" borderId="3" xfId="0" applyFont="1" applyFill="1" applyBorder="1" applyAlignment="1">
      <alignment vertical="top" wrapText="1"/>
    </xf>
    <xf numFmtId="0" fontId="32" fillId="3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4" fillId="10" borderId="2" xfId="0" applyFont="1" applyFill="1" applyBorder="1" applyAlignment="1">
      <alignment vertical="top" wrapText="1"/>
    </xf>
    <xf numFmtId="0" fontId="32" fillId="10" borderId="4" xfId="0" applyFont="1" applyFill="1" applyBorder="1" applyAlignment="1">
      <alignment vertical="top" wrapText="1"/>
    </xf>
    <xf numFmtId="0" fontId="32" fillId="10" borderId="3" xfId="0" applyFont="1" applyFill="1" applyBorder="1" applyAlignment="1">
      <alignment vertical="top" wrapText="1"/>
    </xf>
    <xf numFmtId="0" fontId="34" fillId="6" borderId="5" xfId="0" applyFont="1" applyFill="1" applyBorder="1" applyAlignment="1">
      <alignment wrapText="1"/>
    </xf>
    <xf numFmtId="0" fontId="34" fillId="6" borderId="6" xfId="0" applyFont="1" applyFill="1" applyBorder="1" applyAlignment="1">
      <alignment wrapText="1"/>
    </xf>
    <xf numFmtId="0" fontId="32" fillId="9" borderId="4" xfId="0" applyFont="1" applyFill="1" applyBorder="1" applyAlignment="1">
      <alignment vertical="top" wrapText="1"/>
    </xf>
    <xf numFmtId="0" fontId="34" fillId="2" borderId="4" xfId="0" applyFont="1" applyFill="1" applyBorder="1" applyAlignment="1">
      <alignment vertical="top" wrapText="1"/>
    </xf>
    <xf numFmtId="167" fontId="34" fillId="2" borderId="4" xfId="5" applyNumberFormat="1" applyFont="1" applyFill="1" applyBorder="1" applyAlignment="1">
      <alignment vertical="top" wrapText="1"/>
    </xf>
    <xf numFmtId="0" fontId="34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top" wrapText="1"/>
    </xf>
    <xf numFmtId="0" fontId="34" fillId="9" borderId="1" xfId="0" applyFont="1" applyFill="1" applyBorder="1" applyAlignment="1">
      <alignment vertical="center" wrapText="1"/>
    </xf>
    <xf numFmtId="167" fontId="32" fillId="0" borderId="1" xfId="5" applyNumberFormat="1" applyFont="1" applyFill="1" applyBorder="1" applyAlignment="1">
      <alignment horizontal="right" wrapText="1"/>
    </xf>
    <xf numFmtId="0" fontId="35" fillId="7" borderId="0" xfId="0" applyFont="1" applyFill="1"/>
    <xf numFmtId="0" fontId="32" fillId="3" borderId="4" xfId="0" applyFont="1" applyFill="1" applyBorder="1" applyAlignment="1">
      <alignment vertical="center" wrapText="1"/>
    </xf>
    <xf numFmtId="0" fontId="32" fillId="3" borderId="3" xfId="0" applyFont="1" applyFill="1" applyBorder="1" applyAlignment="1">
      <alignment vertical="center" wrapText="1"/>
    </xf>
    <xf numFmtId="0" fontId="34" fillId="2" borderId="4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vertical="top" wrapText="1"/>
    </xf>
    <xf numFmtId="0" fontId="32" fillId="3" borderId="1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167" fontId="32" fillId="0" borderId="1" xfId="5" applyNumberFormat="1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vertical="top" wrapText="1"/>
    </xf>
    <xf numFmtId="0" fontId="34" fillId="7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2" fillId="0" borderId="1" xfId="0" applyFont="1" applyBorder="1" applyAlignment="1">
      <alignment horizontal="left" vertical="top" wrapText="1"/>
    </xf>
    <xf numFmtId="167" fontId="34" fillId="0" borderId="0" xfId="5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167" fontId="32" fillId="0" borderId="0" xfId="5" applyNumberFormat="1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4" fillId="8" borderId="1" xfId="0" applyFont="1" applyFill="1" applyBorder="1" applyAlignment="1">
      <alignment horizontal="left" vertical="top" wrapText="1"/>
    </xf>
    <xf numFmtId="0" fontId="32" fillId="0" borderId="5" xfId="0" applyFont="1" applyBorder="1" applyAlignment="1">
      <alignment vertical="top" wrapText="1"/>
    </xf>
    <xf numFmtId="167" fontId="32" fillId="0" borderId="1" xfId="5" applyNumberFormat="1" applyFont="1" applyBorder="1" applyAlignment="1">
      <alignment horizontal="right" vertical="top" wrapText="1"/>
    </xf>
    <xf numFmtId="0" fontId="34" fillId="2" borderId="5" xfId="0" applyFont="1" applyFill="1" applyBorder="1" applyAlignment="1">
      <alignment horizontal="left" vertical="top"/>
    </xf>
    <xf numFmtId="0" fontId="34" fillId="2" borderId="7" xfId="0" applyFont="1" applyFill="1" applyBorder="1" applyAlignment="1">
      <alignment horizontal="left" vertical="top"/>
    </xf>
    <xf numFmtId="167" fontId="32" fillId="0" borderId="1" xfId="5" applyNumberFormat="1" applyFont="1" applyBorder="1" applyAlignment="1">
      <alignment horizontal="right" wrapText="1"/>
    </xf>
    <xf numFmtId="0" fontId="34" fillId="0" borderId="0" xfId="0" applyFont="1" applyAlignment="1">
      <alignment horizontal="left" vertical="top" wrapText="1"/>
    </xf>
    <xf numFmtId="167" fontId="34" fillId="0" borderId="0" xfId="5" applyNumberFormat="1" applyFont="1" applyAlignment="1">
      <alignment horizontal="left" vertical="top" wrapText="1"/>
    </xf>
    <xf numFmtId="0" fontId="34" fillId="8" borderId="1" xfId="0" applyFont="1" applyFill="1" applyBorder="1" applyAlignment="1">
      <alignment vertical="center" wrapText="1"/>
    </xf>
    <xf numFmtId="0" fontId="34" fillId="8" borderId="1" xfId="0" applyFont="1" applyFill="1" applyBorder="1" applyAlignment="1">
      <alignment horizontal="left" wrapText="1"/>
    </xf>
    <xf numFmtId="167" fontId="32" fillId="7" borderId="1" xfId="5" applyNumberFormat="1" applyFont="1" applyFill="1" applyBorder="1" applyAlignment="1">
      <alignment horizontal="right" wrapText="1"/>
    </xf>
    <xf numFmtId="0" fontId="32" fillId="0" borderId="1" xfId="0" applyFont="1" applyFill="1" applyBorder="1" applyAlignment="1">
      <alignment horizontal="left" vertical="top" wrapText="1"/>
    </xf>
    <xf numFmtId="167" fontId="32" fillId="0" borderId="1" xfId="5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left" vertical="top"/>
    </xf>
    <xf numFmtId="0" fontId="34" fillId="0" borderId="7" xfId="0" applyFont="1" applyFill="1" applyBorder="1" applyAlignment="1">
      <alignment horizontal="left" vertical="top"/>
    </xf>
    <xf numFmtId="0" fontId="34" fillId="2" borderId="1" xfId="0" applyFont="1" applyFill="1" applyBorder="1" applyAlignment="1">
      <alignment wrapText="1"/>
    </xf>
    <xf numFmtId="0" fontId="34" fillId="2" borderId="5" xfId="0" applyFont="1" applyFill="1" applyBorder="1" applyAlignment="1">
      <alignment vertical="top" wrapText="1"/>
    </xf>
    <xf numFmtId="167" fontId="34" fillId="0" borderId="1" xfId="5" applyNumberFormat="1" applyFont="1" applyBorder="1" applyAlignment="1">
      <alignment horizontal="center" vertical="top" wrapText="1"/>
    </xf>
    <xf numFmtId="167" fontId="32" fillId="0" borderId="0" xfId="5" applyNumberFormat="1" applyFont="1" applyFill="1" applyBorder="1" applyAlignment="1">
      <alignment horizontal="right" wrapText="1"/>
    </xf>
    <xf numFmtId="0" fontId="34" fillId="7" borderId="5" xfId="0" applyFont="1" applyFill="1" applyBorder="1" applyAlignment="1">
      <alignment horizontal="left" vertical="top"/>
    </xf>
    <xf numFmtId="0" fontId="34" fillId="7" borderId="7" xfId="0" applyFont="1" applyFill="1" applyBorder="1" applyAlignment="1">
      <alignment horizontal="left" vertical="top"/>
    </xf>
    <xf numFmtId="0" fontId="34" fillId="0" borderId="0" xfId="0" applyFont="1" applyAlignment="1">
      <alignment horizontal="justify"/>
    </xf>
    <xf numFmtId="0" fontId="33" fillId="0" borderId="0" xfId="0" applyFont="1" applyFill="1" applyBorder="1" applyAlignment="1">
      <alignment vertical="top" wrapText="1"/>
    </xf>
    <xf numFmtId="0" fontId="34" fillId="7" borderId="1" xfId="0" applyFont="1" applyFill="1" applyBorder="1" applyAlignment="1">
      <alignment horizontal="center" vertical="top" wrapText="1"/>
    </xf>
    <xf numFmtId="167" fontId="32" fillId="0" borderId="1" xfId="5" applyNumberFormat="1" applyFont="1" applyFill="1" applyBorder="1" applyAlignment="1">
      <alignment horizontal="center" wrapText="1"/>
    </xf>
    <xf numFmtId="167" fontId="32" fillId="0" borderId="0" xfId="5" applyNumberFormat="1" applyFont="1" applyBorder="1" applyAlignment="1">
      <alignment horizontal="right" wrapText="1"/>
    </xf>
    <xf numFmtId="167" fontId="32" fillId="7" borderId="0" xfId="5" applyNumberFormat="1" applyFont="1" applyFill="1" applyBorder="1" applyAlignment="1">
      <alignment horizontal="center" wrapText="1"/>
    </xf>
    <xf numFmtId="169" fontId="32" fillId="0" borderId="1" xfId="5" applyNumberFormat="1" applyFont="1" applyFill="1" applyBorder="1" applyAlignment="1">
      <alignment horizontal="center" vertical="center" wrapText="1"/>
    </xf>
    <xf numFmtId="167" fontId="32" fillId="7" borderId="1" xfId="5" applyNumberFormat="1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vertical="center" wrapText="1"/>
    </xf>
    <xf numFmtId="0" fontId="34" fillId="0" borderId="1" xfId="0" applyFont="1" applyBorder="1" applyAlignment="1">
      <alignment vertical="top" wrapText="1"/>
    </xf>
    <xf numFmtId="167" fontId="34" fillId="0" borderId="1" xfId="5" applyNumberFormat="1" applyFont="1" applyBorder="1" applyAlignment="1">
      <alignment horizontal="center" vertical="center" wrapText="1"/>
    </xf>
    <xf numFmtId="167" fontId="34" fillId="0" borderId="1" xfId="5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left" vertical="top" wrapText="1"/>
    </xf>
    <xf numFmtId="167" fontId="34" fillId="0" borderId="0" xfId="5" applyNumberFormat="1" applyFont="1" applyFill="1"/>
    <xf numFmtId="0" fontId="34" fillId="2" borderId="1" xfId="0" applyFont="1" applyFill="1" applyBorder="1" applyAlignment="1">
      <alignment horizontal="left" vertical="top"/>
    </xf>
    <xf numFmtId="167" fontId="32" fillId="0" borderId="0" xfId="5" applyNumberFormat="1" applyFont="1" applyBorder="1" applyAlignment="1">
      <alignment vertical="top" wrapText="1"/>
    </xf>
    <xf numFmtId="167" fontId="34" fillId="7" borderId="1" xfId="5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vertical="top" wrapText="1"/>
    </xf>
    <xf numFmtId="0" fontId="32" fillId="7" borderId="1" xfId="0" applyFont="1" applyFill="1" applyBorder="1" applyAlignment="1">
      <alignment horizontal="left" vertical="top" wrapText="1"/>
    </xf>
    <xf numFmtId="0" fontId="32" fillId="7" borderId="1" xfId="0" applyFont="1" applyFill="1" applyBorder="1" applyAlignment="1">
      <alignment vertical="top" wrapText="1"/>
    </xf>
    <xf numFmtId="0" fontId="34" fillId="7" borderId="5" xfId="0" applyFont="1" applyFill="1" applyBorder="1" applyAlignment="1">
      <alignment vertical="top" wrapText="1"/>
    </xf>
    <xf numFmtId="167" fontId="32" fillId="0" borderId="1" xfId="5" applyNumberFormat="1" applyFont="1" applyBorder="1" applyAlignment="1">
      <alignment horizontal="center" wrapText="1"/>
    </xf>
    <xf numFmtId="167" fontId="32" fillId="7" borderId="0" xfId="5" applyNumberFormat="1" applyFont="1" applyFill="1" applyBorder="1" applyAlignment="1">
      <alignment horizontal="right" wrapText="1"/>
    </xf>
    <xf numFmtId="167" fontId="32" fillId="7" borderId="0" xfId="5" applyNumberFormat="1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vertical="top" wrapText="1"/>
    </xf>
    <xf numFmtId="0" fontId="32" fillId="10" borderId="1" xfId="0" applyFont="1" applyFill="1" applyBorder="1" applyAlignment="1">
      <alignment horizontal="left" vertical="top" wrapText="1"/>
    </xf>
    <xf numFmtId="0" fontId="34" fillId="10" borderId="1" xfId="0" applyFont="1" applyFill="1" applyBorder="1" applyAlignment="1">
      <alignment wrapText="1"/>
    </xf>
    <xf numFmtId="0" fontId="32" fillId="10" borderId="1" xfId="0" applyFont="1" applyFill="1" applyBorder="1" applyAlignment="1">
      <alignment vertical="top" wrapText="1"/>
    </xf>
    <xf numFmtId="0" fontId="34" fillId="10" borderId="5" xfId="0" applyFont="1" applyFill="1" applyBorder="1" applyAlignment="1">
      <alignment vertical="top" wrapText="1"/>
    </xf>
    <xf numFmtId="0" fontId="34" fillId="10" borderId="7" xfId="0" applyFont="1" applyFill="1" applyBorder="1" applyAlignment="1">
      <alignment vertical="top" wrapText="1"/>
    </xf>
    <xf numFmtId="0" fontId="32" fillId="10" borderId="1" xfId="32" applyFont="1" applyFill="1" applyBorder="1" applyAlignment="1">
      <alignment vertical="top" wrapText="1"/>
    </xf>
    <xf numFmtId="0" fontId="34" fillId="10" borderId="1" xfId="32" applyFont="1" applyFill="1" applyBorder="1" applyAlignment="1">
      <alignment horizontal="center" vertical="center" wrapText="1"/>
    </xf>
    <xf numFmtId="0" fontId="32" fillId="10" borderId="1" xfId="32" applyFont="1" applyFill="1" applyBorder="1" applyAlignment="1">
      <alignment horizontal="left" vertical="top" wrapText="1"/>
    </xf>
    <xf numFmtId="0" fontId="34" fillId="10" borderId="1" xfId="32" applyFont="1" applyFill="1" applyBorder="1" applyAlignment="1">
      <alignment horizontal="right" wrapText="1"/>
    </xf>
    <xf numFmtId="0" fontId="34" fillId="10" borderId="1" xfId="32" applyFont="1" applyFill="1" applyBorder="1" applyAlignment="1">
      <alignment horizontal="center" wrapText="1"/>
    </xf>
    <xf numFmtId="0" fontId="34" fillId="10" borderId="1" xfId="0" applyFont="1" applyFill="1" applyBorder="1" applyAlignment="1">
      <alignment horizontal="center" vertical="top" wrapText="1"/>
    </xf>
    <xf numFmtId="167" fontId="34" fillId="10" borderId="1" xfId="5" applyNumberFormat="1" applyFont="1" applyFill="1" applyBorder="1" applyAlignment="1">
      <alignment horizontal="right" wrapText="1"/>
    </xf>
    <xf numFmtId="167" fontId="34" fillId="10" borderId="1" xfId="5" applyNumberFormat="1" applyFont="1" applyFill="1" applyBorder="1" applyAlignment="1">
      <alignment horizontal="center" wrapText="1"/>
    </xf>
    <xf numFmtId="0" fontId="34" fillId="10" borderId="5" xfId="0" applyFont="1" applyFill="1" applyBorder="1" applyAlignment="1">
      <alignment horizontal="left" vertical="top"/>
    </xf>
    <xf numFmtId="0" fontId="34" fillId="10" borderId="7" xfId="0" applyFont="1" applyFill="1" applyBorder="1" applyAlignment="1">
      <alignment horizontal="left" vertical="top"/>
    </xf>
    <xf numFmtId="167" fontId="32" fillId="10" borderId="1" xfId="5" applyNumberFormat="1" applyFont="1" applyFill="1" applyBorder="1" applyAlignment="1">
      <alignment horizontal="right" wrapText="1"/>
    </xf>
    <xf numFmtId="167" fontId="32" fillId="10" borderId="1" xfId="5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2" fillId="10" borderId="1" xfId="0" applyFont="1" applyFill="1" applyBorder="1" applyAlignment="1">
      <alignment vertical="center" wrapText="1"/>
    </xf>
    <xf numFmtId="0" fontId="34" fillId="10" borderId="1" xfId="0" applyFont="1" applyFill="1" applyBorder="1" applyAlignment="1">
      <alignment horizontal="left" vertical="top" wrapText="1"/>
    </xf>
    <xf numFmtId="167" fontId="32" fillId="0" borderId="0" xfId="5" applyNumberFormat="1" applyFont="1" applyFill="1" applyBorder="1" applyAlignment="1">
      <alignment horizontal="center" vertical="center" wrapText="1"/>
    </xf>
    <xf numFmtId="167" fontId="32" fillId="0" borderId="0" xfId="5" applyNumberFormat="1" applyFont="1" applyFill="1" applyBorder="1" applyAlignment="1">
      <alignment vertical="center" wrapText="1"/>
    </xf>
    <xf numFmtId="0" fontId="34" fillId="4" borderId="1" xfId="0" applyFont="1" applyFill="1" applyBorder="1" applyAlignment="1">
      <alignment vertical="center" wrapText="1"/>
    </xf>
    <xf numFmtId="167" fontId="33" fillId="7" borderId="0" xfId="5" applyNumberFormat="1" applyFont="1" applyFill="1" applyBorder="1" applyAlignment="1">
      <alignment vertical="center" wrapText="1"/>
    </xf>
    <xf numFmtId="167" fontId="33" fillId="0" borderId="0" xfId="5" applyNumberFormat="1" applyFont="1" applyAlignment="1">
      <alignment vertical="center"/>
    </xf>
    <xf numFmtId="167" fontId="36" fillId="0" borderId="0" xfId="5" applyNumberFormat="1" applyFont="1" applyBorder="1" applyAlignment="1">
      <alignment vertical="top" wrapText="1"/>
    </xf>
    <xf numFmtId="167" fontId="36" fillId="0" borderId="0" xfId="5" applyNumberFormat="1" applyFont="1" applyAlignment="1">
      <alignment vertical="top" wrapText="1"/>
    </xf>
    <xf numFmtId="0" fontId="32" fillId="0" borderId="1" xfId="0" applyFont="1" applyFill="1" applyBorder="1" applyAlignment="1">
      <alignment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32" fillId="7" borderId="1" xfId="0" applyFont="1" applyFill="1" applyBorder="1" applyAlignment="1">
      <alignment horizontal="left" vertical="center" wrapText="1"/>
    </xf>
    <xf numFmtId="167" fontId="34" fillId="7" borderId="0" xfId="5" applyNumberFormat="1" applyFont="1" applyFill="1" applyAlignment="1">
      <alignment horizontal="left" vertical="top" wrapText="1"/>
    </xf>
    <xf numFmtId="0" fontId="32" fillId="10" borderId="1" xfId="0" applyFont="1" applyFill="1" applyBorder="1" applyAlignment="1">
      <alignment horizontal="left" vertical="center" wrapText="1"/>
    </xf>
    <xf numFmtId="167" fontId="34" fillId="0" borderId="0" xfId="5" applyNumberFormat="1" applyFont="1" applyFill="1" applyAlignment="1">
      <alignment horizontal="left" vertical="top" wrapText="1"/>
    </xf>
    <xf numFmtId="0" fontId="32" fillId="10" borderId="4" xfId="0" applyFont="1" applyFill="1" applyBorder="1" applyAlignment="1">
      <alignment horizontal="left" vertical="center" wrapText="1"/>
    </xf>
    <xf numFmtId="0" fontId="34" fillId="10" borderId="1" xfId="0" applyFont="1" applyFill="1" applyBorder="1" applyAlignment="1">
      <alignment horizontal="left" wrapText="1"/>
    </xf>
    <xf numFmtId="167" fontId="32" fillId="10" borderId="0" xfId="5" applyNumberFormat="1" applyFont="1" applyFill="1" applyBorder="1" applyAlignment="1">
      <alignment horizontal="right" wrapText="1"/>
    </xf>
    <xf numFmtId="0" fontId="32" fillId="9" borderId="1" xfId="0" applyFont="1" applyFill="1" applyBorder="1" applyAlignment="1">
      <alignment vertical="center" wrapText="1"/>
    </xf>
    <xf numFmtId="0" fontId="34" fillId="9" borderId="1" xfId="0" applyFont="1" applyFill="1" applyBorder="1" applyAlignment="1">
      <alignment vertical="top" wrapText="1"/>
    </xf>
    <xf numFmtId="0" fontId="32" fillId="9" borderId="1" xfId="0" applyFont="1" applyFill="1" applyBorder="1" applyAlignment="1">
      <alignment horizontal="left" vertical="center" wrapText="1"/>
    </xf>
    <xf numFmtId="0" fontId="32" fillId="9" borderId="4" xfId="0" applyFont="1" applyFill="1" applyBorder="1" applyAlignment="1">
      <alignment horizontal="left" vertical="center" wrapText="1"/>
    </xf>
    <xf numFmtId="0" fontId="34" fillId="9" borderId="1" xfId="0" applyFont="1" applyFill="1" applyBorder="1" applyAlignment="1">
      <alignment horizontal="left" wrapText="1"/>
    </xf>
    <xf numFmtId="0" fontId="34" fillId="9" borderId="1" xfId="0" applyFont="1" applyFill="1" applyBorder="1" applyAlignment="1">
      <alignment horizontal="left" vertical="top" wrapText="1"/>
    </xf>
    <xf numFmtId="0" fontId="32" fillId="9" borderId="3" xfId="0" applyFont="1" applyFill="1" applyBorder="1" applyAlignment="1">
      <alignment vertical="center" wrapText="1"/>
    </xf>
    <xf numFmtId="0" fontId="34" fillId="9" borderId="5" xfId="0" applyFont="1" applyFill="1" applyBorder="1" applyAlignment="1">
      <alignment horizontal="left" vertical="top"/>
    </xf>
    <xf numFmtId="0" fontId="34" fillId="9" borderId="7" xfId="0" applyFont="1" applyFill="1" applyBorder="1" applyAlignment="1">
      <alignment horizontal="left" vertical="top"/>
    </xf>
    <xf numFmtId="167" fontId="34" fillId="9" borderId="0" xfId="5" applyNumberFormat="1" applyFont="1" applyFill="1" applyAlignment="1">
      <alignment horizontal="left" vertical="top" wrapText="1"/>
    </xf>
    <xf numFmtId="167" fontId="32" fillId="9" borderId="1" xfId="5" applyNumberFormat="1" applyFont="1" applyFill="1" applyBorder="1" applyAlignment="1">
      <alignment horizontal="center" vertical="center" wrapText="1"/>
    </xf>
    <xf numFmtId="167" fontId="32" fillId="9" borderId="1" xfId="5" applyNumberFormat="1" applyFont="1" applyFill="1" applyBorder="1" applyAlignment="1">
      <alignment horizontal="center" wrapText="1"/>
    </xf>
    <xf numFmtId="167" fontId="34" fillId="10" borderId="0" xfId="5" applyNumberFormat="1" applyFont="1" applyFill="1"/>
    <xf numFmtId="167" fontId="32" fillId="0" borderId="0" xfId="5" applyNumberFormat="1" applyFont="1" applyBorder="1" applyAlignment="1">
      <alignment horizontal="center" wrapText="1"/>
    </xf>
    <xf numFmtId="0" fontId="34" fillId="9" borderId="1" xfId="0" applyFont="1" applyFill="1" applyBorder="1" applyAlignment="1">
      <alignment horizontal="left" vertical="center" wrapText="1"/>
    </xf>
    <xf numFmtId="167" fontId="32" fillId="9" borderId="0" xfId="5" applyNumberFormat="1" applyFont="1" applyFill="1" applyBorder="1" applyAlignment="1">
      <alignment vertical="center" wrapText="1"/>
    </xf>
    <xf numFmtId="167" fontId="34" fillId="9" borderId="0" xfId="5" applyNumberFormat="1" applyFont="1" applyFill="1" applyAlignment="1">
      <alignment vertical="center"/>
    </xf>
    <xf numFmtId="167" fontId="34" fillId="9" borderId="0" xfId="5" applyNumberFormat="1" applyFont="1" applyFill="1" applyBorder="1" applyAlignment="1">
      <alignment horizontal="left" vertical="center" wrapText="1"/>
    </xf>
    <xf numFmtId="0" fontId="32" fillId="9" borderId="5" xfId="0" applyFont="1" applyFill="1" applyBorder="1" applyAlignment="1">
      <alignment vertical="top" wrapText="1"/>
    </xf>
    <xf numFmtId="167" fontId="32" fillId="9" borderId="1" xfId="5" applyNumberFormat="1" applyFont="1" applyFill="1" applyBorder="1" applyAlignment="1">
      <alignment horizontal="left" vertical="top" wrapText="1"/>
    </xf>
    <xf numFmtId="167" fontId="32" fillId="9" borderId="1" xfId="5" applyNumberFormat="1" applyFont="1" applyFill="1" applyBorder="1" applyAlignment="1">
      <alignment horizontal="right" vertical="top" wrapText="1"/>
    </xf>
    <xf numFmtId="169" fontId="32" fillId="9" borderId="1" xfId="5" applyNumberFormat="1" applyFont="1" applyFill="1" applyBorder="1" applyAlignment="1">
      <alignment horizontal="left" vertical="center" wrapText="1"/>
    </xf>
    <xf numFmtId="169" fontId="32" fillId="9" borderId="1" xfId="5" applyNumberFormat="1" applyFont="1" applyFill="1" applyBorder="1" applyAlignment="1">
      <alignment horizontal="right" vertical="top" wrapText="1"/>
    </xf>
    <xf numFmtId="167" fontId="32" fillId="9" borderId="1" xfId="5" applyNumberFormat="1" applyFont="1" applyFill="1" applyBorder="1" applyAlignment="1">
      <alignment horizontal="right" wrapText="1"/>
    </xf>
    <xf numFmtId="167" fontId="34" fillId="7" borderId="0" xfId="5" applyNumberFormat="1" applyFont="1" applyFill="1" applyBorder="1" applyAlignment="1">
      <alignment vertical="center" wrapText="1"/>
    </xf>
    <xf numFmtId="167" fontId="32" fillId="0" borderId="0" xfId="5" applyNumberFormat="1" applyFont="1" applyAlignment="1">
      <alignment vertical="top" wrapText="1"/>
    </xf>
    <xf numFmtId="167" fontId="32" fillId="0" borderId="0" xfId="5" applyNumberFormat="1" applyFont="1" applyFill="1" applyBorder="1" applyAlignment="1">
      <alignment horizontal="right" vertical="top" wrapText="1"/>
    </xf>
    <xf numFmtId="0" fontId="32" fillId="7" borderId="1" xfId="3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wrapText="1"/>
    </xf>
    <xf numFmtId="0" fontId="34" fillId="0" borderId="0" xfId="0" applyFont="1" applyFill="1" applyAlignment="1">
      <alignment horizontal="left" vertical="top" wrapText="1"/>
    </xf>
    <xf numFmtId="0" fontId="34" fillId="10" borderId="1" xfId="0" applyFont="1" applyFill="1" applyBorder="1" applyAlignment="1">
      <alignment vertical="center" wrapText="1"/>
    </xf>
    <xf numFmtId="167" fontId="34" fillId="10" borderId="0" xfId="5" applyNumberFormat="1" applyFont="1" applyFill="1" applyAlignment="1">
      <alignment horizontal="left" vertical="top" wrapText="1"/>
    </xf>
    <xf numFmtId="0" fontId="32" fillId="10" borderId="3" xfId="0" applyFont="1" applyFill="1" applyBorder="1" applyAlignment="1">
      <alignment vertical="center" wrapText="1"/>
    </xf>
    <xf numFmtId="167" fontId="34" fillId="10" borderId="1" xfId="5" applyNumberFormat="1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 wrapText="1"/>
    </xf>
    <xf numFmtId="1" fontId="34" fillId="10" borderId="1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167" fontId="32" fillId="7" borderId="1" xfId="5" applyNumberFormat="1" applyFont="1" applyFill="1" applyBorder="1" applyAlignment="1">
      <alignment horizontal="right" vertical="top" wrapText="1"/>
    </xf>
    <xf numFmtId="0" fontId="34" fillId="0" borderId="0" xfId="0" applyFont="1" applyAlignment="1"/>
    <xf numFmtId="167" fontId="34" fillId="0" borderId="0" xfId="5" applyNumberFormat="1" applyFont="1" applyAlignment="1"/>
    <xf numFmtId="0" fontId="34" fillId="0" borderId="5" xfId="0" applyFont="1" applyBorder="1" applyAlignment="1">
      <alignment horizontal="left" vertical="top" wrapText="1"/>
    </xf>
    <xf numFmtId="0" fontId="34" fillId="7" borderId="0" xfId="0" applyFont="1" applyFill="1" applyBorder="1" applyAlignment="1">
      <alignment horizontal="left" vertical="top"/>
    </xf>
    <xf numFmtId="167" fontId="32" fillId="0" borderId="0" xfId="5" applyNumberFormat="1" applyFont="1" applyBorder="1" applyAlignment="1">
      <alignment horizontal="justify" wrapText="1"/>
    </xf>
    <xf numFmtId="167" fontId="32" fillId="0" borderId="0" xfId="5" applyNumberFormat="1" applyFont="1" applyBorder="1" applyAlignment="1">
      <alignment horizontal="center" vertical="center" wrapText="1"/>
    </xf>
    <xf numFmtId="167" fontId="32" fillId="0" borderId="1" xfId="5" applyNumberFormat="1" applyFont="1" applyFill="1" applyBorder="1" applyAlignment="1">
      <alignment horizontal="right" vertical="top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vertical="top" wrapText="1"/>
    </xf>
    <xf numFmtId="169" fontId="32" fillId="0" borderId="1" xfId="5" applyNumberFormat="1" applyFont="1" applyBorder="1" applyAlignment="1">
      <alignment horizontal="right" wrapText="1"/>
    </xf>
    <xf numFmtId="0" fontId="32" fillId="5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 wrapText="1"/>
    </xf>
    <xf numFmtId="0" fontId="34" fillId="6" borderId="5" xfId="0" applyFont="1" applyFill="1" applyBorder="1" applyAlignment="1">
      <alignment vertical="top" wrapText="1"/>
    </xf>
    <xf numFmtId="0" fontId="34" fillId="6" borderId="7" xfId="0" applyFont="1" applyFill="1" applyBorder="1" applyAlignment="1">
      <alignment vertical="top" wrapText="1"/>
    </xf>
    <xf numFmtId="0" fontId="34" fillId="11" borderId="5" xfId="0" applyFont="1" applyFill="1" applyBorder="1" applyAlignment="1">
      <alignment horizontal="left" vertical="top"/>
    </xf>
    <xf numFmtId="0" fontId="34" fillId="11" borderId="7" xfId="0" applyFont="1" applyFill="1" applyBorder="1" applyAlignment="1">
      <alignment horizontal="left" vertical="top"/>
    </xf>
    <xf numFmtId="167" fontId="32" fillId="11" borderId="1" xfId="5" applyNumberFormat="1" applyFont="1" applyFill="1" applyBorder="1" applyAlignment="1">
      <alignment horizontal="right" wrapText="1"/>
    </xf>
    <xf numFmtId="167" fontId="32" fillId="11" borderId="1" xfId="5" applyNumberFormat="1" applyFont="1" applyFill="1" applyBorder="1" applyAlignment="1">
      <alignment vertical="center" wrapText="1"/>
    </xf>
    <xf numFmtId="0" fontId="32" fillId="12" borderId="1" xfId="0" applyFont="1" applyFill="1" applyBorder="1" applyAlignment="1">
      <alignment vertical="top" wrapText="1"/>
    </xf>
    <xf numFmtId="0" fontId="32" fillId="12" borderId="4" xfId="0" applyFont="1" applyFill="1" applyBorder="1" applyAlignment="1">
      <alignment vertical="top" wrapText="1"/>
    </xf>
    <xf numFmtId="0" fontId="32" fillId="8" borderId="1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2" fillId="12" borderId="1" xfId="0" applyFont="1" applyFill="1" applyBorder="1" applyAlignment="1">
      <alignment horizontal="left" vertical="top" wrapText="1"/>
    </xf>
    <xf numFmtId="0" fontId="32" fillId="7" borderId="3" xfId="0" applyFont="1" applyFill="1" applyBorder="1" applyAlignment="1">
      <alignment vertical="top" wrapText="1"/>
    </xf>
    <xf numFmtId="167" fontId="32" fillId="7" borderId="1" xfId="5" applyNumberFormat="1" applyFont="1" applyFill="1" applyBorder="1" applyAlignment="1">
      <alignment vertical="center" wrapText="1"/>
    </xf>
    <xf numFmtId="0" fontId="32" fillId="7" borderId="3" xfId="0" applyFont="1" applyFill="1" applyBorder="1" applyAlignment="1">
      <alignment vertical="top" wrapText="1"/>
    </xf>
    <xf numFmtId="0" fontId="38" fillId="7" borderId="1" xfId="0" applyFont="1" applyFill="1" applyBorder="1" applyAlignment="1">
      <alignment vertical="top" wrapText="1"/>
    </xf>
    <xf numFmtId="0" fontId="34" fillId="7" borderId="1" xfId="0" applyFont="1" applyFill="1" applyBorder="1" applyAlignment="1">
      <alignment vertical="center" wrapText="1"/>
    </xf>
    <xf numFmtId="0" fontId="32" fillId="7" borderId="4" xfId="0" applyFont="1" applyFill="1" applyBorder="1" applyAlignment="1">
      <alignment vertical="top" wrapText="1"/>
    </xf>
    <xf numFmtId="0" fontId="35" fillId="0" borderId="0" xfId="5" applyNumberFormat="1" applyFont="1"/>
    <xf numFmtId="171" fontId="18" fillId="0" borderId="1" xfId="5" applyNumberFormat="1" applyFont="1" applyBorder="1" applyAlignment="1">
      <alignment horizontal="center" wrapText="1"/>
    </xf>
    <xf numFmtId="167" fontId="32" fillId="0" borderId="1" xfId="5" applyNumberFormat="1" applyFont="1" applyFill="1" applyBorder="1" applyAlignment="1">
      <alignment horizontal="center" vertical="center" wrapText="1"/>
    </xf>
    <xf numFmtId="167" fontId="32" fillId="0" borderId="1" xfId="5" applyNumberFormat="1" applyFont="1" applyBorder="1" applyAlignment="1">
      <alignment horizontal="center" vertical="center" wrapText="1"/>
    </xf>
    <xf numFmtId="167" fontId="41" fillId="0" borderId="1" xfId="5" applyNumberFormat="1" applyFont="1" applyFill="1" applyBorder="1" applyAlignment="1">
      <alignment horizontal="center" wrapText="1"/>
    </xf>
    <xf numFmtId="167" fontId="32" fillId="0" borderId="1" xfId="5" applyNumberFormat="1" applyFont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left" vertical="top" wrapText="1"/>
    </xf>
    <xf numFmtId="172" fontId="18" fillId="0" borderId="1" xfId="5" applyNumberFormat="1" applyFont="1" applyBorder="1" applyAlignment="1">
      <alignment horizontal="center" wrapText="1"/>
    </xf>
    <xf numFmtId="167" fontId="41" fillId="0" borderId="1" xfId="5" applyNumberFormat="1" applyFont="1" applyFill="1" applyBorder="1" applyAlignment="1">
      <alignment horizontal="center" vertical="center" wrapText="1"/>
    </xf>
    <xf numFmtId="167" fontId="41" fillId="9" borderId="1" xfId="5" applyNumberFormat="1" applyFont="1" applyFill="1" applyBorder="1" applyAlignment="1">
      <alignment horizontal="center" vertical="center" wrapText="1"/>
    </xf>
    <xf numFmtId="167" fontId="41" fillId="9" borderId="1" xfId="5" applyNumberFormat="1" applyFont="1" applyFill="1" applyBorder="1" applyAlignment="1">
      <alignment horizontal="center" wrapText="1"/>
    </xf>
    <xf numFmtId="0" fontId="42" fillId="10" borderId="1" xfId="32" applyFont="1" applyFill="1" applyBorder="1" applyAlignment="1">
      <alignment horizontal="center" vertical="center"/>
    </xf>
    <xf numFmtId="0" fontId="42" fillId="10" borderId="1" xfId="32" applyFont="1" applyFill="1" applyBorder="1" applyAlignment="1">
      <alignment horizontal="center" wrapText="1"/>
    </xf>
    <xf numFmtId="167" fontId="42" fillId="10" borderId="1" xfId="5" applyNumberFormat="1" applyFont="1" applyFill="1" applyBorder="1" applyAlignment="1">
      <alignment horizontal="right" wrapText="1"/>
    </xf>
    <xf numFmtId="167" fontId="41" fillId="10" borderId="1" xfId="5" applyNumberFormat="1" applyFont="1" applyFill="1" applyBorder="1" applyAlignment="1">
      <alignment vertical="center" wrapText="1"/>
    </xf>
    <xf numFmtId="167" fontId="42" fillId="10" borderId="1" xfId="5" applyNumberFormat="1" applyFont="1" applyFill="1" applyBorder="1" applyAlignment="1">
      <alignment horizontal="center" vertical="center" wrapText="1"/>
    </xf>
    <xf numFmtId="0" fontId="42" fillId="10" borderId="1" xfId="0" applyFont="1" applyFill="1" applyBorder="1" applyAlignment="1">
      <alignment horizontal="center" vertical="center" wrapText="1"/>
    </xf>
    <xf numFmtId="167" fontId="41" fillId="10" borderId="1" xfId="5" applyNumberFormat="1" applyFont="1" applyFill="1" applyBorder="1" applyAlignment="1">
      <alignment horizontal="right" wrapText="1"/>
    </xf>
    <xf numFmtId="1" fontId="42" fillId="10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43" fillId="7" borderId="1" xfId="3" applyFont="1" applyFill="1" applyBorder="1" applyAlignment="1">
      <alignment horizontal="center" vertical="center" wrapText="1"/>
    </xf>
    <xf numFmtId="167" fontId="18" fillId="7" borderId="1" xfId="52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left" vertical="top"/>
    </xf>
    <xf numFmtId="3" fontId="32" fillId="7" borderId="1" xfId="5" applyNumberFormat="1" applyFont="1" applyFill="1" applyBorder="1" applyAlignment="1">
      <alignment horizontal="center" wrapText="1"/>
    </xf>
    <xf numFmtId="0" fontId="34" fillId="7" borderId="7" xfId="0" applyFont="1" applyFill="1" applyBorder="1" applyAlignment="1">
      <alignment vertical="top" wrapText="1"/>
    </xf>
    <xf numFmtId="3" fontId="32" fillId="7" borderId="1" xfId="5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top" wrapText="1"/>
    </xf>
    <xf numFmtId="0" fontId="34" fillId="8" borderId="1" xfId="0" applyFont="1" applyFill="1" applyBorder="1" applyAlignment="1">
      <alignment vertical="top" wrapText="1"/>
    </xf>
    <xf numFmtId="2" fontId="19" fillId="0" borderId="1" xfId="107" applyNumberFormat="1" applyFont="1" applyBorder="1" applyAlignment="1">
      <alignment horizontal="center" vertical="center" wrapText="1"/>
    </xf>
    <xf numFmtId="167" fontId="70" fillId="11" borderId="17" xfId="241" applyNumberFormat="1" applyFont="1" applyFill="1" applyBorder="1" applyAlignment="1">
      <alignment horizontal="center" vertical="center" wrapText="1"/>
    </xf>
    <xf numFmtId="167" fontId="32" fillId="11" borderId="1" xfId="5" applyNumberFormat="1" applyFont="1" applyFill="1" applyBorder="1" applyAlignment="1">
      <alignment horizontal="right" vertical="top" wrapText="1"/>
    </xf>
    <xf numFmtId="167" fontId="34" fillId="0" borderId="1" xfId="5" applyNumberFormat="1" applyFont="1" applyFill="1" applyBorder="1" applyAlignment="1">
      <alignment horizontal="center" vertical="center" wrapText="1"/>
    </xf>
    <xf numFmtId="167" fontId="34" fillId="7" borderId="4" xfId="5" applyNumberFormat="1" applyFont="1" applyFill="1" applyBorder="1" applyAlignment="1">
      <alignment horizontal="center" vertical="top" wrapText="1"/>
    </xf>
    <xf numFmtId="0" fontId="32" fillId="7" borderId="4" xfId="0" applyFont="1" applyFill="1" applyBorder="1" applyAlignment="1">
      <alignment horizontal="left" vertical="top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vertical="top" wrapText="1"/>
    </xf>
    <xf numFmtId="0" fontId="19" fillId="7" borderId="1" xfId="0" applyFont="1" applyFill="1" applyBorder="1" applyAlignment="1">
      <alignment horizontal="center" vertical="center" wrapText="1"/>
    </xf>
    <xf numFmtId="37" fontId="34" fillId="7" borderId="4" xfId="5" applyNumberFormat="1" applyFont="1" applyFill="1" applyBorder="1" applyAlignment="1">
      <alignment horizontal="center" vertical="top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165" fontId="19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9" fillId="7" borderId="1" xfId="0" applyFont="1" applyFill="1" applyBorder="1" applyAlignment="1">
      <alignment horizontal="right" vertical="center" wrapText="1"/>
    </xf>
    <xf numFmtId="0" fontId="17" fillId="0" borderId="1" xfId="240" applyFont="1" applyBorder="1" applyAlignment="1">
      <alignment horizontal="right" vertical="center" wrapText="1"/>
    </xf>
    <xf numFmtId="3" fontId="17" fillId="0" borderId="17" xfId="240" applyNumberFormat="1" applyFont="1" applyBorder="1" applyAlignment="1">
      <alignment horizontal="right" vertical="center" wrapText="1"/>
    </xf>
    <xf numFmtId="0" fontId="20" fillId="8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top" wrapText="1"/>
    </xf>
    <xf numFmtId="0" fontId="19" fillId="7" borderId="1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20" fillId="2" borderId="5" xfId="0" applyFont="1" applyFill="1" applyBorder="1" applyAlignment="1">
      <alignment horizontal="left" vertical="top"/>
    </xf>
    <xf numFmtId="0" fontId="20" fillId="2" borderId="7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19" fillId="7" borderId="1" xfId="0" applyFont="1" applyFill="1" applyBorder="1" applyAlignment="1">
      <alignment vertical="top" wrapText="1"/>
    </xf>
    <xf numFmtId="0" fontId="19" fillId="7" borderId="4" xfId="0" applyFont="1" applyFill="1" applyBorder="1" applyAlignment="1">
      <alignment vertical="top" wrapText="1"/>
    </xf>
    <xf numFmtId="167" fontId="20" fillId="7" borderId="4" xfId="5" applyNumberFormat="1" applyFont="1" applyFill="1" applyBorder="1" applyAlignment="1">
      <alignment horizontal="center" vertical="top" wrapText="1"/>
    </xf>
    <xf numFmtId="169" fontId="20" fillId="7" borderId="4" xfId="5" applyNumberFormat="1" applyFont="1" applyFill="1" applyBorder="1" applyAlignment="1">
      <alignment horizontal="center" vertical="top" wrapText="1"/>
    </xf>
    <xf numFmtId="167" fontId="20" fillId="0" borderId="1" xfId="5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9" fontId="20" fillId="0" borderId="1" xfId="5" applyNumberFormat="1" applyFont="1" applyFill="1" applyBorder="1" applyAlignment="1">
      <alignment horizontal="center" vertical="center" wrapText="1"/>
    </xf>
    <xf numFmtId="167" fontId="19" fillId="0" borderId="1" xfId="5" applyNumberFormat="1" applyFont="1" applyFill="1" applyBorder="1" applyAlignment="1">
      <alignment horizontal="right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top" wrapText="1"/>
    </xf>
    <xf numFmtId="167" fontId="34" fillId="0" borderId="4" xfId="5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3" fontId="18" fillId="0" borderId="1" xfId="0" applyNumberFormat="1" applyFont="1" applyFill="1" applyBorder="1" applyAlignment="1">
      <alignment horizontal="center" vertical="center" wrapText="1"/>
    </xf>
    <xf numFmtId="43" fontId="17" fillId="0" borderId="1" xfId="5" applyFont="1" applyFill="1" applyBorder="1" applyAlignment="1">
      <alignment horizontal="right" wrapText="1"/>
    </xf>
    <xf numFmtId="3" fontId="32" fillId="0" borderId="1" xfId="5" applyNumberFormat="1" applyFont="1" applyBorder="1" applyAlignment="1">
      <alignment horizontal="center" vertical="center" wrapText="1"/>
    </xf>
    <xf numFmtId="175" fontId="35" fillId="0" borderId="0" xfId="0" applyNumberFormat="1" applyFont="1"/>
    <xf numFmtId="170" fontId="19" fillId="7" borderId="1" xfId="0" applyNumberFormat="1" applyFont="1" applyFill="1" applyBorder="1" applyAlignment="1">
      <alignment horizontal="right" vertical="center" wrapText="1"/>
    </xf>
    <xf numFmtId="49" fontId="18" fillId="0" borderId="1" xfId="24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167" fontId="32" fillId="10" borderId="2" xfId="5" applyNumberFormat="1" applyFont="1" applyFill="1" applyBorder="1" applyAlignment="1">
      <alignment horizontal="center" vertical="center" wrapText="1"/>
    </xf>
    <xf numFmtId="167" fontId="32" fillId="10" borderId="3" xfId="5" applyNumberFormat="1" applyFont="1" applyFill="1" applyBorder="1" applyAlignment="1">
      <alignment horizontal="center" vertical="center" wrapText="1"/>
    </xf>
    <xf numFmtId="167" fontId="32" fillId="10" borderId="4" xfId="5" applyNumberFormat="1" applyFont="1" applyFill="1" applyBorder="1" applyAlignment="1">
      <alignment horizontal="center" vertical="center" wrapText="1"/>
    </xf>
    <xf numFmtId="167" fontId="38" fillId="10" borderId="2" xfId="5" applyNumberFormat="1" applyFont="1" applyFill="1" applyBorder="1" applyAlignment="1">
      <alignment horizontal="center" vertical="center" wrapText="1"/>
    </xf>
    <xf numFmtId="167" fontId="38" fillId="10" borderId="3" xfId="5" applyNumberFormat="1" applyFont="1" applyFill="1" applyBorder="1" applyAlignment="1">
      <alignment horizontal="center" vertical="center" wrapText="1"/>
    </xf>
    <xf numFmtId="167" fontId="38" fillId="10" borderId="4" xfId="5" applyNumberFormat="1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67" fontId="38" fillId="7" borderId="2" xfId="5" applyNumberFormat="1" applyFont="1" applyFill="1" applyBorder="1" applyAlignment="1">
      <alignment horizontal="center" vertical="center" wrapText="1"/>
    </xf>
    <xf numFmtId="167" fontId="38" fillId="7" borderId="3" xfId="5" applyNumberFormat="1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wrapText="1"/>
    </xf>
    <xf numFmtId="167" fontId="32" fillId="7" borderId="1" xfId="5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167" fontId="37" fillId="0" borderId="2" xfId="5" applyNumberFormat="1" applyFont="1" applyFill="1" applyBorder="1" applyAlignment="1">
      <alignment horizontal="center" vertical="center" wrapText="1"/>
    </xf>
    <xf numFmtId="167" fontId="37" fillId="0" borderId="3" xfId="5" applyNumberFormat="1" applyFont="1" applyFill="1" applyBorder="1" applyAlignment="1">
      <alignment horizontal="center" vertical="center" wrapText="1"/>
    </xf>
    <xf numFmtId="167" fontId="37" fillId="0" borderId="4" xfId="5" applyNumberFormat="1" applyFont="1" applyFill="1" applyBorder="1" applyAlignment="1">
      <alignment horizontal="center" vertical="center" wrapText="1"/>
    </xf>
    <xf numFmtId="4" fontId="19" fillId="0" borderId="2" xfId="240" applyNumberFormat="1" applyFont="1" applyFill="1" applyBorder="1" applyAlignment="1">
      <alignment horizontal="center" vertical="center" wrapText="1"/>
    </xf>
    <xf numFmtId="4" fontId="19" fillId="0" borderId="3" xfId="240" applyNumberFormat="1" applyFont="1" applyFill="1" applyBorder="1" applyAlignment="1">
      <alignment horizontal="center" vertical="center" wrapText="1"/>
    </xf>
    <xf numFmtId="4" fontId="19" fillId="0" borderId="27" xfId="240" applyNumberFormat="1" applyFont="1" applyFill="1" applyBorder="1" applyAlignment="1">
      <alignment horizontal="center" vertical="center" wrapText="1"/>
    </xf>
    <xf numFmtId="4" fontId="19" fillId="0" borderId="4" xfId="240" applyNumberFormat="1" applyFont="1" applyFill="1" applyBorder="1" applyAlignment="1">
      <alignment horizontal="center" vertical="center" wrapText="1"/>
    </xf>
    <xf numFmtId="167" fontId="32" fillId="0" borderId="2" xfId="5" applyNumberFormat="1" applyFont="1" applyBorder="1" applyAlignment="1">
      <alignment horizontal="center" vertical="center" wrapText="1"/>
    </xf>
    <xf numFmtId="167" fontId="32" fillId="0" borderId="3" xfId="5" applyNumberFormat="1" applyFont="1" applyBorder="1" applyAlignment="1">
      <alignment horizontal="center" vertical="center" wrapText="1"/>
    </xf>
    <xf numFmtId="167" fontId="32" fillId="0" borderId="4" xfId="5" applyNumberFormat="1" applyFont="1" applyBorder="1" applyAlignment="1">
      <alignment horizontal="center" vertical="center" wrapText="1"/>
    </xf>
    <xf numFmtId="167" fontId="36" fillId="0" borderId="2" xfId="5" applyNumberFormat="1" applyFont="1" applyBorder="1" applyAlignment="1">
      <alignment horizontal="center" vertical="center" wrapText="1"/>
    </xf>
    <xf numFmtId="167" fontId="36" fillId="0" borderId="3" xfId="5" applyNumberFormat="1" applyFont="1" applyBorder="1" applyAlignment="1">
      <alignment horizontal="center" vertical="center" wrapText="1"/>
    </xf>
    <xf numFmtId="167" fontId="36" fillId="0" borderId="4" xfId="5" applyNumberFormat="1" applyFont="1" applyBorder="1" applyAlignment="1">
      <alignment horizontal="center" vertical="center" wrapText="1"/>
    </xf>
    <xf numFmtId="167" fontId="32" fillId="0" borderId="1" xfId="5" applyNumberFormat="1" applyFont="1" applyFill="1" applyBorder="1" applyAlignment="1">
      <alignment horizontal="center" vertical="center" wrapText="1"/>
    </xf>
    <xf numFmtId="167" fontId="32" fillId="7" borderId="2" xfId="5" applyNumberFormat="1" applyFont="1" applyFill="1" applyBorder="1" applyAlignment="1">
      <alignment horizontal="center" vertical="center" wrapText="1"/>
    </xf>
    <xf numFmtId="167" fontId="32" fillId="7" borderId="3" xfId="5" applyNumberFormat="1" applyFont="1" applyFill="1" applyBorder="1" applyAlignment="1">
      <alignment horizontal="center" vertical="center" wrapText="1"/>
    </xf>
    <xf numFmtId="167" fontId="32" fillId="7" borderId="4" xfId="5" applyNumberFormat="1" applyFont="1" applyFill="1" applyBorder="1" applyAlignment="1">
      <alignment horizontal="center" vertical="center" wrapText="1"/>
    </xf>
    <xf numFmtId="167" fontId="37" fillId="0" borderId="2" xfId="5" applyNumberFormat="1" applyFont="1" applyBorder="1" applyAlignment="1">
      <alignment horizontal="center" vertical="center" wrapText="1"/>
    </xf>
    <xf numFmtId="167" fontId="37" fillId="0" borderId="3" xfId="5" applyNumberFormat="1" applyFont="1" applyBorder="1" applyAlignment="1">
      <alignment horizontal="center" vertical="center" wrapText="1"/>
    </xf>
    <xf numFmtId="167" fontId="37" fillId="0" borderId="4" xfId="5" applyNumberFormat="1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top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167" fontId="38" fillId="9" borderId="2" xfId="5" applyNumberFormat="1" applyFont="1" applyFill="1" applyBorder="1" applyAlignment="1">
      <alignment horizontal="center" vertical="center" wrapText="1"/>
    </xf>
    <xf numFmtId="167" fontId="38" fillId="9" borderId="3" xfId="5" applyNumberFormat="1" applyFont="1" applyFill="1" applyBorder="1" applyAlignment="1">
      <alignment horizontal="center" vertical="center" wrapText="1"/>
    </xf>
    <xf numFmtId="167" fontId="38" fillId="9" borderId="4" xfId="5" applyNumberFormat="1" applyFont="1" applyFill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7" fontId="32" fillId="0" borderId="2" xfId="5" applyNumberFormat="1" applyFont="1" applyFill="1" applyBorder="1" applyAlignment="1">
      <alignment horizontal="center" vertical="center" wrapText="1"/>
    </xf>
    <xf numFmtId="167" fontId="32" fillId="0" borderId="3" xfId="5" applyNumberFormat="1" applyFont="1" applyFill="1" applyBorder="1" applyAlignment="1">
      <alignment horizontal="center" vertical="center" wrapText="1"/>
    </xf>
    <xf numFmtId="167" fontId="32" fillId="0" borderId="4" xfId="5" applyNumberFormat="1" applyFont="1" applyFill="1" applyBorder="1" applyAlignment="1">
      <alignment horizontal="center" vertical="center" wrapText="1"/>
    </xf>
    <xf numFmtId="167" fontId="32" fillId="9" borderId="2" xfId="5" applyNumberFormat="1" applyFont="1" applyFill="1" applyBorder="1" applyAlignment="1">
      <alignment horizontal="center" vertical="center" wrapText="1"/>
    </xf>
    <xf numFmtId="167" fontId="32" fillId="9" borderId="3" xfId="5" applyNumberFormat="1" applyFont="1" applyFill="1" applyBorder="1" applyAlignment="1">
      <alignment horizontal="center" vertical="center" wrapText="1"/>
    </xf>
    <xf numFmtId="167" fontId="32" fillId="9" borderId="4" xfId="5" applyNumberFormat="1" applyFont="1" applyFill="1" applyBorder="1" applyAlignment="1">
      <alignment horizontal="center" vertical="center" wrapText="1"/>
    </xf>
    <xf numFmtId="0" fontId="32" fillId="7" borderId="2" xfId="5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top" wrapText="1"/>
    </xf>
    <xf numFmtId="0" fontId="34" fillId="2" borderId="5" xfId="0" applyFont="1" applyFill="1" applyBorder="1" applyAlignment="1">
      <alignment vertical="top" wrapText="1"/>
    </xf>
    <xf numFmtId="170" fontId="18" fillId="0" borderId="2" xfId="0" applyNumberFormat="1" applyFont="1" applyBorder="1" applyAlignment="1">
      <alignment horizontal="center" vertical="center"/>
    </xf>
    <xf numFmtId="170" fontId="18" fillId="0" borderId="3" xfId="0" applyNumberFormat="1" applyFont="1" applyBorder="1" applyAlignment="1">
      <alignment horizontal="center" vertical="center"/>
    </xf>
    <xf numFmtId="170" fontId="18" fillId="0" borderId="4" xfId="0" applyNumberFormat="1" applyFont="1" applyBorder="1" applyAlignment="1">
      <alignment horizontal="center" vertical="center"/>
    </xf>
    <xf numFmtId="0" fontId="32" fillId="9" borderId="2" xfId="0" applyFont="1" applyFill="1" applyBorder="1" applyAlignment="1">
      <alignment vertical="top" wrapText="1"/>
    </xf>
    <xf numFmtId="0" fontId="32" fillId="9" borderId="3" xfId="0" applyFont="1" applyFill="1" applyBorder="1" applyAlignment="1">
      <alignment vertical="top" wrapText="1"/>
    </xf>
    <xf numFmtId="0" fontId="32" fillId="9" borderId="2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wrapText="1"/>
    </xf>
    <xf numFmtId="0" fontId="34" fillId="6" borderId="6" xfId="0" applyFont="1" applyFill="1" applyBorder="1" applyAlignment="1">
      <alignment wrapText="1"/>
    </xf>
    <xf numFmtId="0" fontId="32" fillId="7" borderId="2" xfId="0" applyFont="1" applyFill="1" applyBorder="1" applyAlignment="1">
      <alignment vertical="top" wrapText="1"/>
    </xf>
    <xf numFmtId="0" fontId="32" fillId="7" borderId="3" xfId="0" applyFont="1" applyFill="1" applyBorder="1" applyAlignment="1">
      <alignment vertical="top" wrapText="1"/>
    </xf>
    <xf numFmtId="0" fontId="32" fillId="7" borderId="2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167" fontId="32" fillId="0" borderId="2" xfId="5" applyNumberFormat="1" applyFont="1" applyBorder="1" applyAlignment="1">
      <alignment horizontal="center" vertical="center"/>
    </xf>
    <xf numFmtId="167" fontId="32" fillId="0" borderId="3" xfId="5" applyNumberFormat="1" applyFont="1" applyBorder="1" applyAlignment="1">
      <alignment horizontal="center" vertical="center"/>
    </xf>
    <xf numFmtId="167" fontId="32" fillId="0" borderId="4" xfId="5" applyNumberFormat="1" applyFont="1" applyBorder="1" applyAlignment="1">
      <alignment horizontal="center" vertical="center"/>
    </xf>
    <xf numFmtId="0" fontId="32" fillId="10" borderId="2" xfId="0" applyFont="1" applyFill="1" applyBorder="1" applyAlignment="1">
      <alignment vertical="top" wrapText="1"/>
    </xf>
    <xf numFmtId="0" fontId="32" fillId="10" borderId="3" xfId="0" applyFont="1" applyFill="1" applyBorder="1" applyAlignment="1">
      <alignment vertical="top" wrapText="1"/>
    </xf>
    <xf numFmtId="0" fontId="32" fillId="10" borderId="2" xfId="0" applyFont="1" applyFill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center" vertical="center" wrapText="1"/>
    </xf>
    <xf numFmtId="0" fontId="32" fillId="10" borderId="4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wrapText="1"/>
    </xf>
    <xf numFmtId="0" fontId="34" fillId="0" borderId="2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4" fillId="2" borderId="10" xfId="0" applyFont="1" applyFill="1" applyBorder="1" applyAlignment="1">
      <alignment vertical="top" wrapText="1"/>
    </xf>
    <xf numFmtId="0" fontId="34" fillId="2" borderId="16" xfId="0" applyFont="1" applyFill="1" applyBorder="1" applyAlignment="1">
      <alignment vertical="top" wrapText="1"/>
    </xf>
    <xf numFmtId="0" fontId="34" fillId="6" borderId="1" xfId="0" applyFont="1" applyFill="1" applyBorder="1" applyAlignment="1">
      <alignment horizontal="center" wrapText="1"/>
    </xf>
    <xf numFmtId="0" fontId="34" fillId="6" borderId="0" xfId="0" applyFont="1" applyFill="1" applyBorder="1" applyAlignment="1">
      <alignment horizontal="center" wrapText="1"/>
    </xf>
    <xf numFmtId="0" fontId="32" fillId="0" borderId="4" xfId="0" applyFont="1" applyBorder="1" applyAlignment="1">
      <alignment vertical="top" wrapText="1"/>
    </xf>
    <xf numFmtId="0" fontId="34" fillId="2" borderId="5" xfId="0" applyFont="1" applyFill="1" applyBorder="1" applyAlignment="1">
      <alignment horizontal="center" vertical="top" wrapText="1"/>
    </xf>
    <xf numFmtId="0" fontId="34" fillId="2" borderId="7" xfId="0" applyFont="1" applyFill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0" fontId="34" fillId="0" borderId="6" xfId="0" applyFont="1" applyFill="1" applyBorder="1" applyAlignment="1">
      <alignment horizontal="left" vertical="top" wrapText="1"/>
    </xf>
    <xf numFmtId="0" fontId="34" fillId="2" borderId="1" xfId="0" applyFont="1" applyFill="1" applyBorder="1" applyAlignment="1">
      <alignment vertical="top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3" xfId="0" applyNumberFormat="1" applyFont="1" applyBorder="1" applyAlignment="1">
      <alignment horizontal="center" vertical="center" wrapText="1"/>
    </xf>
    <xf numFmtId="2" fontId="34" fillId="0" borderId="4" xfId="0" applyNumberFormat="1" applyFont="1" applyBorder="1" applyAlignment="1">
      <alignment horizontal="center" vertical="center" wrapText="1"/>
    </xf>
    <xf numFmtId="167" fontId="34" fillId="6" borderId="8" xfId="5" applyNumberFormat="1" applyFont="1" applyFill="1" applyBorder="1" applyAlignment="1">
      <alignment horizontal="center" wrapText="1"/>
    </xf>
    <xf numFmtId="167" fontId="34" fillId="6" borderId="0" xfId="5" applyNumberFormat="1" applyFont="1" applyFill="1" applyBorder="1" applyAlignment="1">
      <alignment horizontal="center" wrapText="1"/>
    </xf>
    <xf numFmtId="0" fontId="32" fillId="7" borderId="10" xfId="0" applyFont="1" applyFill="1" applyBorder="1" applyAlignment="1">
      <alignment horizontal="left" vertical="top" wrapText="1"/>
    </xf>
    <xf numFmtId="0" fontId="32" fillId="7" borderId="16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vertical="top" wrapText="1"/>
    </xf>
    <xf numFmtId="0" fontId="32" fillId="7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167" fontId="34" fillId="2" borderId="2" xfId="5" applyNumberFormat="1" applyFont="1" applyFill="1" applyBorder="1" applyAlignment="1">
      <alignment horizontal="center" vertical="top" wrapText="1"/>
    </xf>
    <xf numFmtId="167" fontId="34" fillId="2" borderId="3" xfId="5" applyNumberFormat="1" applyFont="1" applyFill="1" applyBorder="1" applyAlignment="1">
      <alignment horizontal="center" vertical="top" wrapText="1"/>
    </xf>
    <xf numFmtId="167" fontId="34" fillId="2" borderId="4" xfId="5" applyNumberFormat="1" applyFont="1" applyFill="1" applyBorder="1" applyAlignment="1">
      <alignment horizontal="center" vertical="top" wrapText="1"/>
    </xf>
    <xf numFmtId="167" fontId="34" fillId="8" borderId="1" xfId="5" applyNumberFormat="1" applyFont="1" applyFill="1" applyBorder="1" applyAlignment="1">
      <alignment horizontal="center" vertical="top" wrapText="1"/>
    </xf>
    <xf numFmtId="167" fontId="34" fillId="4" borderId="2" xfId="5" applyNumberFormat="1" applyFont="1" applyFill="1" applyBorder="1" applyAlignment="1">
      <alignment horizontal="center" vertical="top" wrapText="1"/>
    </xf>
    <xf numFmtId="167" fontId="34" fillId="4" borderId="3" xfId="5" applyNumberFormat="1" applyFont="1" applyFill="1" applyBorder="1" applyAlignment="1">
      <alignment horizontal="center" vertical="top" wrapText="1"/>
    </xf>
    <xf numFmtId="167" fontId="34" fillId="4" borderId="4" xfId="5" applyNumberFormat="1" applyFont="1" applyFill="1" applyBorder="1" applyAlignment="1">
      <alignment horizontal="center" vertical="top" wrapText="1"/>
    </xf>
    <xf numFmtId="0" fontId="32" fillId="0" borderId="5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4" fillId="8" borderId="1" xfId="0" applyFont="1" applyFill="1" applyBorder="1" applyAlignment="1">
      <alignment horizontal="center" vertical="top" wrapText="1"/>
    </xf>
    <xf numFmtId="167" fontId="34" fillId="0" borderId="0" xfId="5" applyNumberFormat="1" applyFont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top" wrapText="1"/>
    </xf>
    <xf numFmtId="0" fontId="34" fillId="9" borderId="1" xfId="0" applyFont="1" applyFill="1" applyBorder="1" applyAlignment="1">
      <alignment horizontal="center" vertical="top" wrapText="1"/>
    </xf>
    <xf numFmtId="0" fontId="34" fillId="10" borderId="1" xfId="0" applyFont="1" applyFill="1" applyBorder="1" applyAlignment="1">
      <alignment horizontal="center" vertical="top" wrapText="1"/>
    </xf>
    <xf numFmtId="0" fontId="34" fillId="7" borderId="1" xfId="0" applyFont="1" applyFill="1" applyBorder="1" applyAlignment="1">
      <alignment horizontal="center" vertical="top" wrapText="1"/>
    </xf>
  </cellXfs>
  <cellStyles count="404">
    <cellStyle name="_artabyuje" xfId="142"/>
    <cellStyle name="_artabyuje_3.Havelvacner_N1_12 23.01.2018" xfId="143"/>
    <cellStyle name="20% - Accent1" xfId="124" builtinId="30" customBuiltin="1"/>
    <cellStyle name="20% - Accent1 2" xfId="144"/>
    <cellStyle name="20% - Accent2" xfId="127" builtinId="34" customBuiltin="1"/>
    <cellStyle name="20% - Accent2 2" xfId="145"/>
    <cellStyle name="20% - Accent3" xfId="130" builtinId="38" customBuiltin="1"/>
    <cellStyle name="20% - Accent3 2" xfId="146"/>
    <cellStyle name="20% - Accent4" xfId="133" builtinId="42" customBuiltin="1"/>
    <cellStyle name="20% - Accent4 2" xfId="147"/>
    <cellStyle name="20% - Accent5" xfId="136" builtinId="46" customBuiltin="1"/>
    <cellStyle name="20% - Accent5 2" xfId="148"/>
    <cellStyle name="20% - Accent6" xfId="139" builtinId="50" customBuiltin="1"/>
    <cellStyle name="20% - Accent6 2" xfId="149"/>
    <cellStyle name="40% - Accent1" xfId="125" builtinId="31" customBuiltin="1"/>
    <cellStyle name="40% - Accent1 2" xfId="150"/>
    <cellStyle name="40% - Accent2" xfId="128" builtinId="35" customBuiltin="1"/>
    <cellStyle name="40% - Accent2 2" xfId="151"/>
    <cellStyle name="40% - Accent3" xfId="131" builtinId="39" customBuiltin="1"/>
    <cellStyle name="40% - Accent3 2" xfId="152"/>
    <cellStyle name="40% - Accent4" xfId="134" builtinId="43" customBuiltin="1"/>
    <cellStyle name="40% - Accent4 2" xfId="153"/>
    <cellStyle name="40% - Accent5" xfId="137" builtinId="47" customBuiltin="1"/>
    <cellStyle name="40% - Accent5 2" xfId="154"/>
    <cellStyle name="40% - Accent6" xfId="140" builtinId="51" customBuiltin="1"/>
    <cellStyle name="40% - Accent6 2" xfId="155"/>
    <cellStyle name="60% - Accent1 2" xfId="156"/>
    <cellStyle name="60% - Accent1 3" xfId="249"/>
    <cellStyle name="60% - Accent2 2" xfId="157"/>
    <cellStyle name="60% - Accent2 3" xfId="250"/>
    <cellStyle name="60% - Accent3 2" xfId="158"/>
    <cellStyle name="60% - Accent3 3" xfId="251"/>
    <cellStyle name="60% - Accent4 2" xfId="159"/>
    <cellStyle name="60% - Accent4 3" xfId="252"/>
    <cellStyle name="60% - Accent5 2" xfId="160"/>
    <cellStyle name="60% - Accent5 3" xfId="253"/>
    <cellStyle name="60% - Accent6 2" xfId="161"/>
    <cellStyle name="60% - Accent6 3" xfId="254"/>
    <cellStyle name="Accent1" xfId="123" builtinId="29" customBuiltin="1"/>
    <cellStyle name="Accent1 2" xfId="162"/>
    <cellStyle name="Accent2" xfId="126" builtinId="33" customBuiltin="1"/>
    <cellStyle name="Accent2 2" xfId="163"/>
    <cellStyle name="Accent3" xfId="129" builtinId="37" customBuiltin="1"/>
    <cellStyle name="Accent3 2" xfId="164"/>
    <cellStyle name="Accent4" xfId="132" builtinId="41" customBuiltin="1"/>
    <cellStyle name="Accent4 2" xfId="165"/>
    <cellStyle name="Accent5" xfId="135" builtinId="45" customBuiltin="1"/>
    <cellStyle name="Accent5 2" xfId="166"/>
    <cellStyle name="Accent6" xfId="138" builtinId="49" customBuiltin="1"/>
    <cellStyle name="Accent6 2" xfId="167"/>
    <cellStyle name="Bad" xfId="114" builtinId="27" customBuiltin="1"/>
    <cellStyle name="Bad 2" xfId="168"/>
    <cellStyle name="Calculation" xfId="117" builtinId="22" customBuiltin="1"/>
    <cellStyle name="Calculation 2" xfId="169"/>
    <cellStyle name="Check Cell" xfId="119" builtinId="23" customBuiltin="1"/>
    <cellStyle name="Check Cell 2" xfId="170"/>
    <cellStyle name="Comma" xfId="5" builtinId="3"/>
    <cellStyle name="Comma 10" xfId="245"/>
    <cellStyle name="Comma 11" xfId="256"/>
    <cellStyle name="Comma 12" xfId="171"/>
    <cellStyle name="Comma 2" xfId="4"/>
    <cellStyle name="Comma 2 2" xfId="15"/>
    <cellStyle name="Comma 2 2 2" xfId="54"/>
    <cellStyle name="Comma 2 2 2 2" xfId="229"/>
    <cellStyle name="Comma 2 2 2 3" xfId="174"/>
    <cellStyle name="Comma 2 2 3" xfId="246"/>
    <cellStyle name="Comma 2 2 4" xfId="173"/>
    <cellStyle name="Comma 2 3" xfId="12"/>
    <cellStyle name="Comma 2 3 2" xfId="31"/>
    <cellStyle name="Comma 2 3 2 2" xfId="48"/>
    <cellStyle name="Comma 2 3 2 2 2" xfId="67"/>
    <cellStyle name="Comma 2 3 2 2 2 2" xfId="99"/>
    <cellStyle name="Comma 2 3 2 2 2 2 2" xfId="320"/>
    <cellStyle name="Comma 2 3 2 2 2 2 3" xfId="394"/>
    <cellStyle name="Comma 2 3 2 2 2 3" xfId="288"/>
    <cellStyle name="Comma 2 3 2 2 2 4" xfId="362"/>
    <cellStyle name="Comma 2 3 2 2 3" xfId="88"/>
    <cellStyle name="Comma 2 3 2 2 3 2" xfId="309"/>
    <cellStyle name="Comma 2 3 2 2 3 3" xfId="383"/>
    <cellStyle name="Comma 2 3 2 2 4" xfId="277"/>
    <cellStyle name="Comma 2 3 2 2 5" xfId="351"/>
    <cellStyle name="Comma 2 3 2 3" xfId="61"/>
    <cellStyle name="Comma 2 3 2 3 2" xfId="94"/>
    <cellStyle name="Comma 2 3 2 3 2 2" xfId="315"/>
    <cellStyle name="Comma 2 3 2 3 2 3" xfId="389"/>
    <cellStyle name="Comma 2 3 2 3 3" xfId="283"/>
    <cellStyle name="Comma 2 3 2 3 4" xfId="357"/>
    <cellStyle name="Comma 2 3 2 4" xfId="77"/>
    <cellStyle name="Comma 2 3 2 4 2" xfId="298"/>
    <cellStyle name="Comma 2 3 2 4 3" xfId="372"/>
    <cellStyle name="Comma 2 3 2 5" xfId="228"/>
    <cellStyle name="Comma 2 3 2 6" xfId="266"/>
    <cellStyle name="Comma 2 3 2 7" xfId="340"/>
    <cellStyle name="Comma 2 3 3" xfId="42"/>
    <cellStyle name="Comma 2 3 3 2" xfId="64"/>
    <cellStyle name="Comma 2 3 3 2 2" xfId="96"/>
    <cellStyle name="Comma 2 3 3 2 2 2" xfId="317"/>
    <cellStyle name="Comma 2 3 3 2 2 3" xfId="391"/>
    <cellStyle name="Comma 2 3 3 2 3" xfId="285"/>
    <cellStyle name="Comma 2 3 3 2 4" xfId="359"/>
    <cellStyle name="Comma 2 3 3 3" xfId="82"/>
    <cellStyle name="Comma 2 3 3 3 2" xfId="303"/>
    <cellStyle name="Comma 2 3 3 3 3" xfId="377"/>
    <cellStyle name="Comma 2 3 3 4" xfId="271"/>
    <cellStyle name="Comma 2 3 3 5" xfId="345"/>
    <cellStyle name="Comma 2 3 4" xfId="53"/>
    <cellStyle name="Comma 2 3 4 2" xfId="91"/>
    <cellStyle name="Comma 2 3 4 2 2" xfId="312"/>
    <cellStyle name="Comma 2 3 4 2 3" xfId="386"/>
    <cellStyle name="Comma 2 3 4 3" xfId="280"/>
    <cellStyle name="Comma 2 3 4 4" xfId="354"/>
    <cellStyle name="Comma 2 3 5" xfId="71"/>
    <cellStyle name="Comma 2 3 5 2" xfId="292"/>
    <cellStyle name="Comma 2 3 5 3" xfId="366"/>
    <cellStyle name="Comma 2 3 6" xfId="103"/>
    <cellStyle name="Comma 2 3 6 2" xfId="324"/>
    <cellStyle name="Comma 2 3 6 3" xfId="398"/>
    <cellStyle name="Comma 2 3 7" xfId="175"/>
    <cellStyle name="Comma 2 3 8" xfId="260"/>
    <cellStyle name="Comma 2 3 9" xfId="334"/>
    <cellStyle name="Comma 2 4" xfId="18"/>
    <cellStyle name="Comma 2 4 2" xfId="33"/>
    <cellStyle name="Comma 2 4 2 2" xfId="50"/>
    <cellStyle name="Comma 2 4 2 2 2" xfId="68"/>
    <cellStyle name="Comma 2 4 2 2 2 2" xfId="100"/>
    <cellStyle name="Comma 2 4 2 2 2 2 2" xfId="321"/>
    <cellStyle name="Comma 2 4 2 2 2 2 3" xfId="395"/>
    <cellStyle name="Comma 2 4 2 2 2 3" xfId="289"/>
    <cellStyle name="Comma 2 4 2 2 2 4" xfId="363"/>
    <cellStyle name="Comma 2 4 2 2 3" xfId="90"/>
    <cellStyle name="Comma 2 4 2 2 3 2" xfId="311"/>
    <cellStyle name="Comma 2 4 2 2 3 3" xfId="385"/>
    <cellStyle name="Comma 2 4 2 2 4" xfId="279"/>
    <cellStyle name="Comma 2 4 2 2 5" xfId="353"/>
    <cellStyle name="Comma 2 4 2 3" xfId="62"/>
    <cellStyle name="Comma 2 4 2 3 2" xfId="95"/>
    <cellStyle name="Comma 2 4 2 3 2 2" xfId="316"/>
    <cellStyle name="Comma 2 4 2 3 2 3" xfId="390"/>
    <cellStyle name="Comma 2 4 2 3 3" xfId="284"/>
    <cellStyle name="Comma 2 4 2 3 4" xfId="358"/>
    <cellStyle name="Comma 2 4 2 4" xfId="79"/>
    <cellStyle name="Comma 2 4 2 4 2" xfId="300"/>
    <cellStyle name="Comma 2 4 2 4 3" xfId="374"/>
    <cellStyle name="Comma 2 4 2 5" xfId="268"/>
    <cellStyle name="Comma 2 4 2 6" xfId="342"/>
    <cellStyle name="Comma 2 4 3" xfId="44"/>
    <cellStyle name="Comma 2 4 3 2" xfId="65"/>
    <cellStyle name="Comma 2 4 3 2 2" xfId="97"/>
    <cellStyle name="Comma 2 4 3 2 2 2" xfId="318"/>
    <cellStyle name="Comma 2 4 3 2 2 3" xfId="392"/>
    <cellStyle name="Comma 2 4 3 2 3" xfId="286"/>
    <cellStyle name="Comma 2 4 3 2 4" xfId="360"/>
    <cellStyle name="Comma 2 4 3 3" xfId="84"/>
    <cellStyle name="Comma 2 4 3 3 2" xfId="305"/>
    <cellStyle name="Comma 2 4 3 3 3" xfId="379"/>
    <cellStyle name="Comma 2 4 3 4" xfId="273"/>
    <cellStyle name="Comma 2 4 3 5" xfId="347"/>
    <cellStyle name="Comma 2 4 4" xfId="56"/>
    <cellStyle name="Comma 2 4 4 2" xfId="92"/>
    <cellStyle name="Comma 2 4 4 2 2" xfId="313"/>
    <cellStyle name="Comma 2 4 4 2 3" xfId="387"/>
    <cellStyle name="Comma 2 4 4 3" xfId="281"/>
    <cellStyle name="Comma 2 4 4 4" xfId="355"/>
    <cellStyle name="Comma 2 4 5" xfId="73"/>
    <cellStyle name="Comma 2 4 5 2" xfId="294"/>
    <cellStyle name="Comma 2 4 5 3" xfId="368"/>
    <cellStyle name="Comma 2 4 6" xfId="243"/>
    <cellStyle name="Comma 2 4 7" xfId="262"/>
    <cellStyle name="Comma 2 4 8" xfId="336"/>
    <cellStyle name="Comma 2 5" xfId="20"/>
    <cellStyle name="Comma 2 5 2" xfId="57"/>
    <cellStyle name="Comma 2 6" xfId="24"/>
    <cellStyle name="Comma 2 6 2" xfId="46"/>
    <cellStyle name="Comma 2 6 2 2" xfId="66"/>
    <cellStyle name="Comma 2 6 2 2 2" xfId="98"/>
    <cellStyle name="Comma 2 6 2 2 2 2" xfId="319"/>
    <cellStyle name="Comma 2 6 2 2 2 3" xfId="393"/>
    <cellStyle name="Comma 2 6 2 2 3" xfId="287"/>
    <cellStyle name="Comma 2 6 2 2 4" xfId="361"/>
    <cellStyle name="Comma 2 6 2 3" xfId="86"/>
    <cellStyle name="Comma 2 6 2 3 2" xfId="307"/>
    <cellStyle name="Comma 2 6 2 3 3" xfId="381"/>
    <cellStyle name="Comma 2 6 2 4" xfId="275"/>
    <cellStyle name="Comma 2 6 2 5" xfId="349"/>
    <cellStyle name="Comma 2 6 3" xfId="59"/>
    <cellStyle name="Comma 2 6 3 2" xfId="93"/>
    <cellStyle name="Comma 2 6 3 2 2" xfId="314"/>
    <cellStyle name="Comma 2 6 3 2 3" xfId="388"/>
    <cellStyle name="Comma 2 6 3 3" xfId="282"/>
    <cellStyle name="Comma 2 6 3 4" xfId="356"/>
    <cellStyle name="Comma 2 6 4" xfId="75"/>
    <cellStyle name="Comma 2 6 4 2" xfId="296"/>
    <cellStyle name="Comma 2 6 4 3" xfId="370"/>
    <cellStyle name="Comma 2 6 5" xfId="264"/>
    <cellStyle name="Comma 2 6 6" xfId="338"/>
    <cellStyle name="Comma 2 7" xfId="51"/>
    <cellStyle name="Comma 2 8" xfId="172"/>
    <cellStyle name="Comma 3" xfId="16"/>
    <cellStyle name="Comma 3 2" xfId="55"/>
    <cellStyle name="Comma 3 2 2" xfId="178"/>
    <cellStyle name="Comma 3 2 2 2" xfId="231"/>
    <cellStyle name="Comma 3 2 3" xfId="177"/>
    <cellStyle name="Comma 3 3" xfId="230"/>
    <cellStyle name="Comma 3 4" xfId="176"/>
    <cellStyle name="Comma 4" xfId="26"/>
    <cellStyle name="Comma 4 2" xfId="35"/>
    <cellStyle name="Comma 4 2 2" xfId="63"/>
    <cellStyle name="Comma 4 2 2 2" xfId="233"/>
    <cellStyle name="Comma 4 2 3" xfId="180"/>
    <cellStyle name="Comma 4 3" xfId="60"/>
    <cellStyle name="Comma 4 3 2" xfId="232"/>
    <cellStyle name="Comma 4 3 3" xfId="181"/>
    <cellStyle name="Comma 4 4" xfId="179"/>
    <cellStyle name="Comma 5" xfId="38"/>
    <cellStyle name="Comma 5 2" xfId="183"/>
    <cellStyle name="Comma 5 2 2" xfId="234"/>
    <cellStyle name="Comma 5 3" xfId="182"/>
    <cellStyle name="Comma 6" xfId="106"/>
    <cellStyle name="Comma 6 2" xfId="185"/>
    <cellStyle name="Comma 6 3" xfId="239"/>
    <cellStyle name="Comma 6 4" xfId="184"/>
    <cellStyle name="Comma 6 5" xfId="327"/>
    <cellStyle name="Comma 6 6" xfId="401"/>
    <cellStyle name="Comma 7" xfId="108"/>
    <cellStyle name="Comma 7 2" xfId="186"/>
    <cellStyle name="Comma 7 3" xfId="329"/>
    <cellStyle name="Comma 7 4" xfId="403"/>
    <cellStyle name="Comma 8" xfId="187"/>
    <cellStyle name="Comma 8 2" xfId="188"/>
    <cellStyle name="Comma 9" xfId="241"/>
    <cellStyle name="Explanatory Text" xfId="121" builtinId="53" customBuiltin="1"/>
    <cellStyle name="Explanatory Text 2" xfId="189"/>
    <cellStyle name="Good" xfId="113" builtinId="26" customBuiltin="1"/>
    <cellStyle name="Good 2" xfId="190"/>
    <cellStyle name="Heading 1" xfId="109" builtinId="16" customBuiltin="1"/>
    <cellStyle name="Heading 1 2" xfId="191"/>
    <cellStyle name="Heading 2" xfId="110" builtinId="17" customBuiltin="1"/>
    <cellStyle name="Heading 2 2" xfId="192"/>
    <cellStyle name="Heading 3" xfId="111" builtinId="18" customBuiltin="1"/>
    <cellStyle name="Heading 3 2" xfId="193"/>
    <cellStyle name="Heading 4" xfId="112" builtinId="19" customBuiltin="1"/>
    <cellStyle name="Heading 4 2" xfId="194"/>
    <cellStyle name="Hyperlink 2" xfId="27"/>
    <cellStyle name="Input" xfId="115" builtinId="20" customBuiltin="1"/>
    <cellStyle name="Input 2" xfId="195"/>
    <cellStyle name="Linked Cell" xfId="118" builtinId="24" customBuiltin="1"/>
    <cellStyle name="Linked Cell 2" xfId="196"/>
    <cellStyle name="Neutral 2" xfId="197"/>
    <cellStyle name="Neutral 2 2" xfId="198"/>
    <cellStyle name="Neutral 3" xfId="199"/>
    <cellStyle name="Neutral 4" xfId="200"/>
    <cellStyle name="Neutral 5" xfId="248"/>
    <cellStyle name="Normal" xfId="0" builtinId="0"/>
    <cellStyle name="Normal 10" xfId="201"/>
    <cellStyle name="Normal 11" xfId="202"/>
    <cellStyle name="Normal 12" xfId="240"/>
    <cellStyle name="Normal 13" xfId="242"/>
    <cellStyle name="Normal 14" xfId="255"/>
    <cellStyle name="Normal 15" xfId="141"/>
    <cellStyle name="Normal 16" xfId="330"/>
    <cellStyle name="Normal 2" xfId="1"/>
    <cellStyle name="Normal 2 2" xfId="14"/>
    <cellStyle name="Normal 2 2 2" xfId="19"/>
    <cellStyle name="Normal 2 2 2 2" xfId="235"/>
    <cellStyle name="Normal 2 2 3" xfId="21"/>
    <cellStyle name="Normal 2 2 4" xfId="204"/>
    <cellStyle name="Normal 2 3" xfId="11"/>
    <cellStyle name="Normal 2 3 2" xfId="205"/>
    <cellStyle name="Normal 2 4" xfId="203"/>
    <cellStyle name="Normal 2 5" xfId="331"/>
    <cellStyle name="Normal 2_3.Havelvacner_N1_12 23.01.2018" xfId="206"/>
    <cellStyle name="Normal 3" xfId="3"/>
    <cellStyle name="Normal 3 2" xfId="208"/>
    <cellStyle name="Normal 3 3" xfId="207"/>
    <cellStyle name="Normal 3_HavelvacN2axjusakN3" xfId="209"/>
    <cellStyle name="Normal 4" xfId="9"/>
    <cellStyle name="Normal 4 10" xfId="332"/>
    <cellStyle name="Normal 4 2" xfId="17"/>
    <cellStyle name="Normal 4 2 2" xfId="32"/>
    <cellStyle name="Normal 4 2 2 2" xfId="49"/>
    <cellStyle name="Normal 4 2 2 2 2" xfId="89"/>
    <cellStyle name="Normal 4 2 2 2 2 2" xfId="310"/>
    <cellStyle name="Normal 4 2 2 2 2 3" xfId="384"/>
    <cellStyle name="Normal 4 2 2 2 3" xfId="278"/>
    <cellStyle name="Normal 4 2 2 2 4" xfId="352"/>
    <cellStyle name="Normal 4 2 2 3" xfId="78"/>
    <cellStyle name="Normal 4 2 2 3 2" xfId="299"/>
    <cellStyle name="Normal 4 2 2 3 3" xfId="373"/>
    <cellStyle name="Normal 4 2 2 4" xfId="236"/>
    <cellStyle name="Normal 4 2 2 5" xfId="267"/>
    <cellStyle name="Normal 4 2 2 6" xfId="341"/>
    <cellStyle name="Normal 4 2 3" xfId="43"/>
    <cellStyle name="Normal 4 2 3 2" xfId="83"/>
    <cellStyle name="Normal 4 2 3 2 2" xfId="304"/>
    <cellStyle name="Normal 4 2 3 2 3" xfId="378"/>
    <cellStyle name="Normal 4 2 3 3" xfId="272"/>
    <cellStyle name="Normal 4 2 3 4" xfId="346"/>
    <cellStyle name="Normal 4 2 4" xfId="72"/>
    <cellStyle name="Normal 4 2 4 2" xfId="293"/>
    <cellStyle name="Normal 4 2 4 3" xfId="367"/>
    <cellStyle name="Normal 4 2 5" xfId="211"/>
    <cellStyle name="Normal 4 2 6" xfId="261"/>
    <cellStyle name="Normal 4 2 7" xfId="335"/>
    <cellStyle name="Normal 4 3" xfId="23"/>
    <cellStyle name="Normal 4 3 2" xfId="45"/>
    <cellStyle name="Normal 4 3 2 2" xfId="85"/>
    <cellStyle name="Normal 4 3 2 2 2" xfId="306"/>
    <cellStyle name="Normal 4 3 2 2 3" xfId="380"/>
    <cellStyle name="Normal 4 3 2 3" xfId="274"/>
    <cellStyle name="Normal 4 3 2 4" xfId="348"/>
    <cellStyle name="Normal 4 3 3" xfId="74"/>
    <cellStyle name="Normal 4 3 3 2" xfId="295"/>
    <cellStyle name="Normal 4 3 3 3" xfId="369"/>
    <cellStyle name="Normal 4 3 4" xfId="212"/>
    <cellStyle name="Normal 4 3 5" xfId="263"/>
    <cellStyle name="Normal 4 3 6" xfId="337"/>
    <cellStyle name="Normal 4 4" xfId="28"/>
    <cellStyle name="Normal 4 5" xfId="40"/>
    <cellStyle name="Normal 4 5 2" xfId="80"/>
    <cellStyle name="Normal 4 5 2 2" xfId="301"/>
    <cellStyle name="Normal 4 5 2 3" xfId="375"/>
    <cellStyle name="Normal 4 5 3" xfId="269"/>
    <cellStyle name="Normal 4 5 4" xfId="343"/>
    <cellStyle name="Normal 4 6" xfId="69"/>
    <cellStyle name="Normal 4 6 2" xfId="290"/>
    <cellStyle name="Normal 4 6 3" xfId="364"/>
    <cellStyle name="Normal 4 7" xfId="101"/>
    <cellStyle name="Normal 4 7 2" xfId="322"/>
    <cellStyle name="Normal 4 7 3" xfId="396"/>
    <cellStyle name="Normal 4 8" xfId="210"/>
    <cellStyle name="Normal 4 9" xfId="258"/>
    <cellStyle name="Normal 5" xfId="7"/>
    <cellStyle name="Normal 5 2" xfId="13"/>
    <cellStyle name="Normal 5 2 2" xfId="214"/>
    <cellStyle name="Normal 5 3" xfId="238"/>
    <cellStyle name="Normal 5 4" xfId="213"/>
    <cellStyle name="Normal 6" xfId="10"/>
    <cellStyle name="Normal 6 2" xfId="30"/>
    <cellStyle name="Normal 6 2 2" xfId="47"/>
    <cellStyle name="Normal 6 2 2 2" xfId="87"/>
    <cellStyle name="Normal 6 2 2 2 2" xfId="308"/>
    <cellStyle name="Normal 6 2 2 2 3" xfId="382"/>
    <cellStyle name="Normal 6 2 2 3" xfId="276"/>
    <cellStyle name="Normal 6 2 2 4" xfId="350"/>
    <cellStyle name="Normal 6 2 3" xfId="76"/>
    <cellStyle name="Normal 6 2 3 2" xfId="297"/>
    <cellStyle name="Normal 6 2 3 3" xfId="371"/>
    <cellStyle name="Normal 6 2 4" xfId="265"/>
    <cellStyle name="Normal 6 2 5" xfId="339"/>
    <cellStyle name="Normal 6 3" xfId="41"/>
    <cellStyle name="Normal 6 3 2" xfId="81"/>
    <cellStyle name="Normal 6 3 2 2" xfId="302"/>
    <cellStyle name="Normal 6 3 2 3" xfId="376"/>
    <cellStyle name="Normal 6 3 3" xfId="270"/>
    <cellStyle name="Normal 6 3 4" xfId="344"/>
    <cellStyle name="Normal 6 4" xfId="70"/>
    <cellStyle name="Normal 6 4 2" xfId="291"/>
    <cellStyle name="Normal 6 4 3" xfId="365"/>
    <cellStyle name="Normal 6 5" xfId="102"/>
    <cellStyle name="Normal 6 5 2" xfId="323"/>
    <cellStyle name="Normal 6 5 3" xfId="397"/>
    <cellStyle name="Normal 6 6" xfId="215"/>
    <cellStyle name="Normal 6 7" xfId="259"/>
    <cellStyle name="Normal 6 8" xfId="333"/>
    <cellStyle name="Normal 7" xfId="25"/>
    <cellStyle name="Normal 7 2" xfId="34"/>
    <cellStyle name="Normal 7 3" xfId="216"/>
    <cellStyle name="Normal 8" xfId="105"/>
    <cellStyle name="Normal 8 2" xfId="217"/>
    <cellStyle name="Normal 8 3" xfId="326"/>
    <cellStyle name="Normal 8 4" xfId="400"/>
    <cellStyle name="Normal 9" xfId="107"/>
    <cellStyle name="Normal 9 2" xfId="218"/>
    <cellStyle name="Normal 9 3" xfId="328"/>
    <cellStyle name="Normal 9 4" xfId="402"/>
    <cellStyle name="Note 2" xfId="219"/>
    <cellStyle name="Note 3" xfId="257"/>
    <cellStyle name="Output" xfId="116" builtinId="21" customBuiltin="1"/>
    <cellStyle name="Output 2" xfId="220"/>
    <cellStyle name="Percent 2" xfId="2"/>
    <cellStyle name="Percent 2 2" xfId="8"/>
    <cellStyle name="Percent 2 2 2" xfId="237"/>
    <cellStyle name="Percent 2 2 3" xfId="222"/>
    <cellStyle name="Percent 2 3" xfId="244"/>
    <cellStyle name="Percent 2 4" xfId="221"/>
    <cellStyle name="Percent 3" xfId="29"/>
    <cellStyle name="Percent 3 2" xfId="36"/>
    <cellStyle name="RowLevel_1_N6+artabyuje" xfId="223"/>
    <cellStyle name="SN_241" xfId="6"/>
    <cellStyle name="Style 1" xfId="39"/>
    <cellStyle name="Style 1 2" xfId="224"/>
    <cellStyle name="Title 2" xfId="225"/>
    <cellStyle name="Title 3" xfId="247"/>
    <cellStyle name="Total" xfId="122" builtinId="25" customBuiltin="1"/>
    <cellStyle name="Total 2" xfId="226"/>
    <cellStyle name="Warning Text" xfId="120" builtinId="11" customBuiltin="1"/>
    <cellStyle name="Warning Text 2" xfId="227"/>
    <cellStyle name="Обычный 2" xfId="104"/>
    <cellStyle name="Обычный 2 2" xfId="325"/>
    <cellStyle name="Обычный 2 3" xfId="399"/>
    <cellStyle name="Стиль 1" xfId="37"/>
    <cellStyle name="Финансовый 2" xfId="22"/>
    <cellStyle name="Финансовый 2 2" xfId="58"/>
    <cellStyle name="Финансовый 3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>
      <selection activeCell="B16" sqref="B16"/>
    </sheetView>
  </sheetViews>
  <sheetFormatPr defaultRowHeight="14.25"/>
  <cols>
    <col min="1" max="1" width="4" style="2" customWidth="1"/>
    <col min="2" max="2" width="42.28515625" style="2" customWidth="1"/>
    <col min="3" max="3" width="133.140625" style="2" customWidth="1"/>
    <col min="4" max="16384" width="9.140625" style="2"/>
  </cols>
  <sheetData>
    <row r="1" spans="2:3">
      <c r="B1" s="1" t="s">
        <v>4</v>
      </c>
    </row>
    <row r="2" spans="2:3" ht="15" thickBot="1">
      <c r="B2" s="1"/>
    </row>
    <row r="3" spans="2:3" ht="15" thickBot="1">
      <c r="B3" s="3" t="s">
        <v>133</v>
      </c>
      <c r="C3" s="4" t="s">
        <v>54</v>
      </c>
    </row>
    <row r="4" spans="2:3">
      <c r="B4" s="5"/>
      <c r="C4" s="5"/>
    </row>
    <row r="5" spans="2:3">
      <c r="B5" s="1" t="s">
        <v>134</v>
      </c>
    </row>
    <row r="6" spans="2:3">
      <c r="B6" s="1"/>
    </row>
    <row r="7" spans="2:3">
      <c r="B7" s="318" t="s">
        <v>135</v>
      </c>
      <c r="C7" s="318"/>
    </row>
    <row r="8" spans="2:3" ht="200.25" customHeight="1">
      <c r="B8" s="321" t="s">
        <v>387</v>
      </c>
      <c r="C8" s="322"/>
    </row>
    <row r="9" spans="2:3">
      <c r="B9" s="318" t="s">
        <v>136</v>
      </c>
      <c r="C9" s="318"/>
    </row>
    <row r="10" spans="2:3" ht="49.5" customHeight="1">
      <c r="B10" s="320" t="s">
        <v>137</v>
      </c>
      <c r="C10" s="320"/>
    </row>
    <row r="11" spans="2:3">
      <c r="B11" s="318" t="s">
        <v>298</v>
      </c>
      <c r="C11" s="318"/>
    </row>
    <row r="12" spans="2:3" ht="11.25" customHeight="1">
      <c r="B12" s="320"/>
      <c r="C12" s="320"/>
    </row>
    <row r="13" spans="2:3">
      <c r="B13" s="318" t="s">
        <v>138</v>
      </c>
      <c r="C13" s="318"/>
    </row>
    <row r="14" spans="2:3" ht="15.75" customHeight="1">
      <c r="B14" s="319"/>
      <c r="C14" s="319"/>
    </row>
  </sheetData>
  <mergeCells count="8">
    <mergeCell ref="B13:C13"/>
    <mergeCell ref="B14:C14"/>
    <mergeCell ref="B7:C7"/>
    <mergeCell ref="B9:C9"/>
    <mergeCell ref="B11:C11"/>
    <mergeCell ref="B12:C12"/>
    <mergeCell ref="B10:C10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N293"/>
  <sheetViews>
    <sheetView zoomScaleNormal="100" workbookViewId="0">
      <pane ySplit="10" topLeftCell="A51" activePane="bottomLeft" state="frozen"/>
      <selection pane="bottomLeft" activeCell="D33" sqref="D33"/>
    </sheetView>
  </sheetViews>
  <sheetFormatPr defaultRowHeight="14.25"/>
  <cols>
    <col min="1" max="1" width="4" style="10" customWidth="1"/>
    <col min="2" max="2" width="14" style="10" customWidth="1"/>
    <col min="3" max="3" width="15.85546875" style="10" customWidth="1"/>
    <col min="4" max="4" width="50.7109375" style="10" customWidth="1"/>
    <col min="5" max="5" width="16.5703125" style="12" customWidth="1"/>
    <col min="6" max="6" width="18" style="12" customWidth="1"/>
    <col min="7" max="7" width="17.42578125" style="12" customWidth="1"/>
    <col min="8" max="8" width="17.85546875" style="12" customWidth="1"/>
    <col min="9" max="9" width="16" style="12" customWidth="1"/>
    <col min="10" max="10" width="16.85546875" style="12" customWidth="1"/>
    <col min="11" max="11" width="16" style="12" customWidth="1"/>
    <col min="12" max="12" width="16.85546875" style="12" customWidth="1"/>
    <col min="13" max="13" width="9.140625" style="10"/>
    <col min="14" max="14" width="13.42578125" style="10" bestFit="1" customWidth="1"/>
    <col min="15" max="16384" width="9.140625" style="10"/>
  </cols>
  <sheetData>
    <row r="2" spans="2:12">
      <c r="B2" s="6" t="s">
        <v>4</v>
      </c>
      <c r="C2" s="7"/>
      <c r="D2" s="8"/>
      <c r="E2" s="9"/>
      <c r="F2" s="9"/>
      <c r="G2" s="9"/>
      <c r="H2" s="9"/>
      <c r="I2" s="9"/>
      <c r="J2" s="9"/>
      <c r="K2" s="9"/>
      <c r="L2" s="9"/>
    </row>
    <row r="3" spans="2:12">
      <c r="B3" s="6"/>
      <c r="C3" s="7"/>
      <c r="D3" s="7"/>
      <c r="E3" s="9"/>
      <c r="F3" s="9"/>
      <c r="G3" s="9"/>
      <c r="H3" s="9"/>
      <c r="I3" s="9"/>
      <c r="J3" s="9"/>
      <c r="K3" s="9"/>
      <c r="L3" s="9"/>
    </row>
    <row r="4" spans="2:12">
      <c r="B4" s="419" t="s">
        <v>5</v>
      </c>
      <c r="C4" s="420"/>
      <c r="D4" s="11" t="s">
        <v>53</v>
      </c>
      <c r="F4" s="9"/>
      <c r="G4" s="9"/>
      <c r="H4" s="9"/>
      <c r="I4" s="9"/>
      <c r="J4" s="9"/>
      <c r="K4" s="9"/>
      <c r="L4" s="9"/>
    </row>
    <row r="5" spans="2:12">
      <c r="B5" s="7"/>
      <c r="C5" s="7"/>
      <c r="D5" s="7"/>
      <c r="E5" s="9"/>
      <c r="F5" s="9"/>
      <c r="G5" s="9"/>
      <c r="H5" s="9"/>
      <c r="I5" s="9"/>
      <c r="J5" s="9"/>
      <c r="K5" s="9"/>
      <c r="L5" s="9"/>
    </row>
    <row r="6" spans="2:12">
      <c r="B6" s="6" t="s">
        <v>6</v>
      </c>
      <c r="C6" s="7"/>
      <c r="D6" s="7"/>
      <c r="E6" s="9"/>
      <c r="F6" s="9"/>
      <c r="G6" s="9"/>
      <c r="H6" s="9"/>
      <c r="I6" s="9"/>
      <c r="J6" s="9"/>
      <c r="K6" s="9"/>
      <c r="L6" s="9"/>
    </row>
    <row r="7" spans="2:12">
      <c r="B7" s="6"/>
      <c r="C7" s="7"/>
      <c r="D7" s="7"/>
      <c r="E7" s="9"/>
      <c r="F7" s="9"/>
      <c r="G7" s="9"/>
      <c r="H7" s="9"/>
      <c r="I7" s="9"/>
      <c r="J7" s="9"/>
      <c r="K7" s="9"/>
      <c r="L7" s="9"/>
    </row>
    <row r="8" spans="2:12" ht="15" customHeight="1">
      <c r="B8" s="13" t="s">
        <v>43</v>
      </c>
      <c r="C8" s="14"/>
      <c r="D8" s="15" t="s">
        <v>44</v>
      </c>
      <c r="E8" s="16" t="s">
        <v>284</v>
      </c>
      <c r="F8" s="16" t="s">
        <v>285</v>
      </c>
      <c r="G8" s="17" t="s">
        <v>286</v>
      </c>
      <c r="H8" s="17" t="s">
        <v>287</v>
      </c>
      <c r="I8" s="17" t="s">
        <v>288</v>
      </c>
      <c r="J8" s="16" t="s">
        <v>289</v>
      </c>
      <c r="K8" s="17" t="s">
        <v>305</v>
      </c>
      <c r="L8" s="16" t="s">
        <v>290</v>
      </c>
    </row>
    <row r="9" spans="2:12">
      <c r="B9" s="18"/>
      <c r="C9" s="19"/>
      <c r="D9" s="20"/>
      <c r="E9" s="21" t="s">
        <v>45</v>
      </c>
      <c r="F9" s="21" t="s">
        <v>45</v>
      </c>
      <c r="G9" s="22" t="s">
        <v>45</v>
      </c>
      <c r="H9" s="22" t="s">
        <v>45</v>
      </c>
      <c r="I9" s="22" t="s">
        <v>45</v>
      </c>
      <c r="J9" s="21" t="s">
        <v>45</v>
      </c>
      <c r="K9" s="22" t="s">
        <v>45</v>
      </c>
      <c r="L9" s="21" t="s">
        <v>45</v>
      </c>
    </row>
    <row r="10" spans="2:12">
      <c r="B10" s="23" t="s">
        <v>54</v>
      </c>
      <c r="C10" s="24"/>
      <c r="D10" s="25"/>
      <c r="E10" s="26"/>
      <c r="F10" s="26"/>
      <c r="G10" s="26"/>
      <c r="H10" s="26"/>
      <c r="I10" s="26"/>
      <c r="J10" s="26"/>
      <c r="K10" s="26"/>
      <c r="L10" s="26"/>
    </row>
    <row r="11" spans="2:12" ht="3.75" hidden="1" customHeight="1">
      <c r="B11" s="382"/>
      <c r="C11" s="329"/>
      <c r="D11" s="329" t="s">
        <v>20</v>
      </c>
      <c r="E11" s="329"/>
      <c r="F11" s="329"/>
      <c r="G11" s="329"/>
      <c r="H11" s="329"/>
      <c r="I11" s="329"/>
      <c r="J11" s="329"/>
      <c r="K11" s="329"/>
      <c r="L11" s="329"/>
    </row>
    <row r="12" spans="2:12" ht="0.75" hidden="1" customHeight="1">
      <c r="B12" s="366"/>
      <c r="C12" s="411"/>
      <c r="D12" s="28" t="s">
        <v>10</v>
      </c>
      <c r="E12" s="347"/>
      <c r="F12" s="347"/>
      <c r="G12" s="347"/>
      <c r="H12" s="347"/>
      <c r="I12" s="347"/>
      <c r="J12" s="347"/>
      <c r="K12" s="347"/>
      <c r="L12" s="347"/>
    </row>
    <row r="13" spans="2:12" ht="20.25" hidden="1" customHeight="1">
      <c r="B13" s="367"/>
      <c r="C13" s="412"/>
      <c r="D13" s="27"/>
      <c r="E13" s="348"/>
      <c r="F13" s="348"/>
      <c r="G13" s="348"/>
      <c r="H13" s="348"/>
      <c r="I13" s="348"/>
      <c r="J13" s="348"/>
      <c r="K13" s="348"/>
      <c r="L13" s="348"/>
    </row>
    <row r="14" spans="2:12" ht="15" hidden="1" customHeight="1">
      <c r="B14" s="367"/>
      <c r="C14" s="412"/>
      <c r="D14" s="28" t="s">
        <v>12</v>
      </c>
      <c r="E14" s="348"/>
      <c r="F14" s="348"/>
      <c r="G14" s="348"/>
      <c r="H14" s="348"/>
      <c r="I14" s="348"/>
      <c r="J14" s="348"/>
      <c r="K14" s="348"/>
      <c r="L14" s="348"/>
    </row>
    <row r="15" spans="2:12" ht="15" hidden="1" customHeight="1">
      <c r="B15" s="367"/>
      <c r="C15" s="412"/>
      <c r="D15" s="27"/>
      <c r="E15" s="348"/>
      <c r="F15" s="348"/>
      <c r="G15" s="348"/>
      <c r="H15" s="348"/>
      <c r="I15" s="348"/>
      <c r="J15" s="348"/>
      <c r="K15" s="348"/>
      <c r="L15" s="348"/>
    </row>
    <row r="16" spans="2:12" ht="15" hidden="1" customHeight="1">
      <c r="B16" s="367"/>
      <c r="C16" s="412"/>
      <c r="D16" s="28" t="s">
        <v>14</v>
      </c>
      <c r="E16" s="348"/>
      <c r="F16" s="348"/>
      <c r="G16" s="348"/>
      <c r="H16" s="348"/>
      <c r="I16" s="348"/>
      <c r="J16" s="348"/>
      <c r="K16" s="348"/>
      <c r="L16" s="348"/>
    </row>
    <row r="17" spans="2:12" ht="15" hidden="1" customHeight="1">
      <c r="B17" s="418"/>
      <c r="C17" s="413"/>
      <c r="D17" s="29"/>
      <c r="E17" s="349"/>
      <c r="F17" s="349"/>
      <c r="G17" s="349"/>
      <c r="H17" s="349"/>
      <c r="I17" s="349"/>
      <c r="J17" s="349"/>
      <c r="K17" s="349"/>
      <c r="L17" s="349"/>
    </row>
    <row r="18" spans="2:12" ht="15" hidden="1" customHeight="1">
      <c r="B18" s="33" t="s">
        <v>0</v>
      </c>
      <c r="C18" s="33" t="s">
        <v>1</v>
      </c>
      <c r="D18" s="33" t="s">
        <v>2</v>
      </c>
      <c r="E18" s="26"/>
      <c r="F18" s="26"/>
      <c r="G18" s="26"/>
      <c r="H18" s="26"/>
      <c r="I18" s="26"/>
      <c r="J18" s="26"/>
      <c r="K18" s="26"/>
      <c r="L18" s="26"/>
    </row>
    <row r="19" spans="2:12" ht="1.5" hidden="1" customHeight="1">
      <c r="B19" s="382"/>
      <c r="C19" s="329"/>
      <c r="D19" s="329" t="s">
        <v>21</v>
      </c>
      <c r="E19" s="329"/>
      <c r="F19" s="329"/>
      <c r="G19" s="329"/>
      <c r="H19" s="329"/>
      <c r="I19" s="329"/>
      <c r="J19" s="329"/>
      <c r="K19" s="329"/>
      <c r="L19" s="329"/>
    </row>
    <row r="20" spans="2:12" ht="15" hidden="1" customHeight="1">
      <c r="B20" s="366"/>
      <c r="C20" s="411" t="s">
        <v>17</v>
      </c>
      <c r="D20" s="28" t="s">
        <v>10</v>
      </c>
      <c r="E20" s="347"/>
      <c r="F20" s="347"/>
      <c r="G20" s="347"/>
      <c r="H20" s="347"/>
      <c r="I20" s="347"/>
      <c r="J20" s="347"/>
      <c r="K20" s="347"/>
      <c r="L20" s="347"/>
    </row>
    <row r="21" spans="2:12" ht="15" hidden="1" customHeight="1">
      <c r="B21" s="367"/>
      <c r="C21" s="412"/>
      <c r="D21" s="27" t="s">
        <v>11</v>
      </c>
      <c r="E21" s="348"/>
      <c r="F21" s="348"/>
      <c r="G21" s="348"/>
      <c r="H21" s="348"/>
      <c r="I21" s="348"/>
      <c r="J21" s="348"/>
      <c r="K21" s="348"/>
      <c r="L21" s="348"/>
    </row>
    <row r="22" spans="2:12" ht="15" hidden="1" customHeight="1">
      <c r="B22" s="367"/>
      <c r="C22" s="412"/>
      <c r="D22" s="28" t="s">
        <v>12</v>
      </c>
      <c r="E22" s="348"/>
      <c r="F22" s="348"/>
      <c r="G22" s="348"/>
      <c r="H22" s="348"/>
      <c r="I22" s="348"/>
      <c r="J22" s="348"/>
      <c r="K22" s="348"/>
      <c r="L22" s="348"/>
    </row>
    <row r="23" spans="2:12" ht="15" hidden="1" customHeight="1">
      <c r="B23" s="367"/>
      <c r="C23" s="412"/>
      <c r="D23" s="27" t="s">
        <v>13</v>
      </c>
      <c r="E23" s="348"/>
      <c r="F23" s="348"/>
      <c r="G23" s="348"/>
      <c r="H23" s="348"/>
      <c r="I23" s="348"/>
      <c r="J23" s="348"/>
      <c r="K23" s="348"/>
      <c r="L23" s="348"/>
    </row>
    <row r="24" spans="2:12" ht="15" hidden="1" customHeight="1">
      <c r="B24" s="367"/>
      <c r="C24" s="412"/>
      <c r="D24" s="28" t="s">
        <v>14</v>
      </c>
      <c r="E24" s="348"/>
      <c r="F24" s="348"/>
      <c r="G24" s="348"/>
      <c r="H24" s="348"/>
      <c r="I24" s="348"/>
      <c r="J24" s="348"/>
      <c r="K24" s="348"/>
      <c r="L24" s="348"/>
    </row>
    <row r="25" spans="2:12" ht="15" hidden="1" customHeight="1">
      <c r="B25" s="367"/>
      <c r="C25" s="413"/>
      <c r="D25" s="29" t="s">
        <v>15</v>
      </c>
      <c r="E25" s="348"/>
      <c r="F25" s="348"/>
      <c r="G25" s="348"/>
      <c r="H25" s="348"/>
      <c r="I25" s="348"/>
      <c r="J25" s="348"/>
      <c r="K25" s="348"/>
      <c r="L25" s="348"/>
    </row>
    <row r="26" spans="2:12" ht="0.75" hidden="1" customHeight="1">
      <c r="B26" s="33" t="s">
        <v>0</v>
      </c>
      <c r="C26" s="33" t="s">
        <v>1</v>
      </c>
      <c r="D26" s="33" t="s">
        <v>2</v>
      </c>
      <c r="E26" s="26"/>
      <c r="F26" s="26"/>
      <c r="G26" s="26"/>
      <c r="H26" s="26"/>
      <c r="I26" s="26"/>
      <c r="J26" s="26"/>
      <c r="K26" s="26"/>
      <c r="L26" s="26"/>
    </row>
    <row r="27" spans="2:12">
      <c r="B27" s="43" t="s">
        <v>16</v>
      </c>
      <c r="C27" s="44"/>
      <c r="D27" s="30" t="s">
        <v>10</v>
      </c>
      <c r="E27" s="427"/>
      <c r="F27" s="428"/>
      <c r="G27" s="428"/>
      <c r="H27" s="428"/>
      <c r="I27" s="428"/>
      <c r="J27" s="428"/>
      <c r="K27" s="428"/>
      <c r="L27" s="428"/>
    </row>
    <row r="28" spans="2:12">
      <c r="B28" s="411">
        <v>1067</v>
      </c>
      <c r="C28" s="338"/>
      <c r="D28" s="28" t="s">
        <v>7</v>
      </c>
      <c r="E28" s="350">
        <f t="shared" ref="E28:L28" si="0">E36+E42+E49</f>
        <v>28023.4</v>
      </c>
      <c r="F28" s="350">
        <f t="shared" si="0"/>
        <v>1030803.4</v>
      </c>
      <c r="G28" s="350">
        <f t="shared" si="0"/>
        <v>482636</v>
      </c>
      <c r="H28" s="350">
        <f t="shared" si="0"/>
        <v>1316506</v>
      </c>
      <c r="I28" s="350">
        <f t="shared" si="0"/>
        <v>2082676</v>
      </c>
      <c r="J28" s="350">
        <f t="shared" si="0"/>
        <v>2489803.4</v>
      </c>
      <c r="K28" s="350">
        <f t="shared" si="0"/>
        <v>5308803.4000000004</v>
      </c>
      <c r="L28" s="350">
        <f t="shared" si="0"/>
        <v>13365803.4</v>
      </c>
    </row>
    <row r="29" spans="2:12" ht="25.5">
      <c r="B29" s="412"/>
      <c r="C29" s="339"/>
      <c r="D29" s="27" t="s">
        <v>56</v>
      </c>
      <c r="E29" s="351"/>
      <c r="F29" s="351"/>
      <c r="G29" s="351"/>
      <c r="H29" s="351"/>
      <c r="I29" s="351"/>
      <c r="J29" s="351"/>
      <c r="K29" s="351"/>
      <c r="L29" s="351"/>
    </row>
    <row r="30" spans="2:12">
      <c r="B30" s="412"/>
      <c r="C30" s="339"/>
      <c r="D30" s="28" t="s">
        <v>8</v>
      </c>
      <c r="E30" s="351"/>
      <c r="F30" s="351"/>
      <c r="G30" s="351"/>
      <c r="H30" s="351"/>
      <c r="I30" s="351"/>
      <c r="J30" s="351"/>
      <c r="K30" s="351"/>
      <c r="L30" s="351"/>
    </row>
    <row r="31" spans="2:12" ht="51">
      <c r="B31" s="412"/>
      <c r="C31" s="339"/>
      <c r="D31" s="27" t="s">
        <v>57</v>
      </c>
      <c r="E31" s="351"/>
      <c r="F31" s="351"/>
      <c r="G31" s="351"/>
      <c r="H31" s="351"/>
      <c r="I31" s="351"/>
      <c r="J31" s="351"/>
      <c r="K31" s="351"/>
      <c r="L31" s="351"/>
    </row>
    <row r="32" spans="2:12">
      <c r="B32" s="412"/>
      <c r="C32" s="339"/>
      <c r="D32" s="28" t="s">
        <v>9</v>
      </c>
      <c r="E32" s="351"/>
      <c r="F32" s="351"/>
      <c r="G32" s="351"/>
      <c r="H32" s="351"/>
      <c r="I32" s="351"/>
      <c r="J32" s="351"/>
      <c r="K32" s="351"/>
      <c r="L32" s="351"/>
    </row>
    <row r="33" spans="2:12" ht="63.75">
      <c r="B33" s="413"/>
      <c r="C33" s="410"/>
      <c r="D33" s="27" t="s">
        <v>58</v>
      </c>
      <c r="E33" s="352"/>
      <c r="F33" s="352"/>
      <c r="G33" s="352"/>
      <c r="H33" s="352"/>
      <c r="I33" s="352"/>
      <c r="J33" s="352"/>
      <c r="K33" s="352"/>
      <c r="L33" s="352"/>
    </row>
    <row r="34" spans="2:12" ht="15" customHeight="1">
      <c r="B34" s="360" t="s">
        <v>22</v>
      </c>
      <c r="C34" s="360"/>
      <c r="D34" s="360"/>
      <c r="E34" s="360"/>
      <c r="F34" s="360"/>
      <c r="G34" s="360"/>
      <c r="H34" s="360"/>
      <c r="I34" s="360"/>
      <c r="J34" s="360"/>
      <c r="K34" s="360"/>
      <c r="L34" s="360"/>
    </row>
    <row r="35" spans="2:12">
      <c r="B35" s="423"/>
      <c r="C35" s="423"/>
      <c r="D35" s="360" t="s">
        <v>18</v>
      </c>
      <c r="E35" s="360"/>
      <c r="F35" s="360"/>
      <c r="G35" s="360"/>
      <c r="H35" s="360"/>
      <c r="I35" s="360"/>
      <c r="J35" s="360"/>
      <c r="K35" s="360"/>
      <c r="L35" s="360"/>
    </row>
    <row r="36" spans="2:12">
      <c r="B36" s="366"/>
      <c r="C36" s="411">
        <v>11001</v>
      </c>
      <c r="D36" s="28" t="s">
        <v>10</v>
      </c>
      <c r="E36" s="347">
        <v>14123.4</v>
      </c>
      <c r="F36" s="347">
        <v>14123.4</v>
      </c>
      <c r="G36" s="347">
        <v>0</v>
      </c>
      <c r="H36" s="347">
        <v>0</v>
      </c>
      <c r="I36" s="347">
        <v>0</v>
      </c>
      <c r="J36" s="347">
        <v>14123.4</v>
      </c>
      <c r="K36" s="347">
        <v>14123.4</v>
      </c>
      <c r="L36" s="347">
        <v>14123.4</v>
      </c>
    </row>
    <row r="37" spans="2:12">
      <c r="B37" s="367"/>
      <c r="C37" s="412"/>
      <c r="D37" s="225" t="s">
        <v>59</v>
      </c>
      <c r="E37" s="348"/>
      <c r="F37" s="348">
        <v>14123.4</v>
      </c>
      <c r="G37" s="348">
        <v>0</v>
      </c>
      <c r="H37" s="348">
        <v>0</v>
      </c>
      <c r="I37" s="348">
        <v>0</v>
      </c>
      <c r="J37" s="348">
        <v>14123.4</v>
      </c>
      <c r="K37" s="348">
        <v>14123.4</v>
      </c>
      <c r="L37" s="348">
        <v>14123.4</v>
      </c>
    </row>
    <row r="38" spans="2:12">
      <c r="B38" s="367"/>
      <c r="C38" s="412"/>
      <c r="D38" s="28" t="s">
        <v>12</v>
      </c>
      <c r="E38" s="348"/>
      <c r="F38" s="348">
        <v>14123.4</v>
      </c>
      <c r="G38" s="348">
        <v>0</v>
      </c>
      <c r="H38" s="348">
        <v>0</v>
      </c>
      <c r="I38" s="348">
        <v>0</v>
      </c>
      <c r="J38" s="348">
        <v>14123.4</v>
      </c>
      <c r="K38" s="348">
        <v>14123.4</v>
      </c>
      <c r="L38" s="348">
        <v>14123.4</v>
      </c>
    </row>
    <row r="39" spans="2:12" ht="80.25" customHeight="1">
      <c r="B39" s="367"/>
      <c r="C39" s="412"/>
      <c r="D39" s="27" t="s">
        <v>60</v>
      </c>
      <c r="E39" s="348"/>
      <c r="F39" s="348">
        <v>14123.4</v>
      </c>
      <c r="G39" s="348">
        <v>0</v>
      </c>
      <c r="H39" s="348">
        <v>0</v>
      </c>
      <c r="I39" s="348">
        <v>0</v>
      </c>
      <c r="J39" s="348">
        <v>14123.4</v>
      </c>
      <c r="K39" s="348">
        <v>14123.4</v>
      </c>
      <c r="L39" s="348">
        <v>14123.4</v>
      </c>
    </row>
    <row r="40" spans="2:12">
      <c r="B40" s="367"/>
      <c r="C40" s="412"/>
      <c r="D40" s="28" t="s">
        <v>14</v>
      </c>
      <c r="E40" s="348"/>
      <c r="F40" s="348">
        <v>14123.4</v>
      </c>
      <c r="G40" s="348">
        <v>0</v>
      </c>
      <c r="H40" s="348">
        <v>0</v>
      </c>
      <c r="I40" s="348">
        <v>0</v>
      </c>
      <c r="J40" s="348">
        <v>14123.4</v>
      </c>
      <c r="K40" s="348">
        <v>14123.4</v>
      </c>
      <c r="L40" s="348">
        <v>14123.4</v>
      </c>
    </row>
    <row r="41" spans="2:12">
      <c r="B41" s="367"/>
      <c r="C41" s="413"/>
      <c r="D41" s="29" t="s">
        <v>41</v>
      </c>
      <c r="E41" s="349"/>
      <c r="F41" s="349">
        <v>14123.4</v>
      </c>
      <c r="G41" s="349">
        <v>0</v>
      </c>
      <c r="H41" s="349">
        <v>0</v>
      </c>
      <c r="I41" s="349">
        <v>0</v>
      </c>
      <c r="J41" s="349">
        <v>14123.4</v>
      </c>
      <c r="K41" s="349">
        <v>14123.4</v>
      </c>
      <c r="L41" s="349">
        <v>14123.4</v>
      </c>
    </row>
    <row r="42" spans="2:12">
      <c r="B42" s="366"/>
      <c r="C42" s="411">
        <v>11002</v>
      </c>
      <c r="D42" s="28" t="s">
        <v>10</v>
      </c>
      <c r="E42" s="374">
        <v>13900</v>
      </c>
      <c r="F42" s="374">
        <v>16680</v>
      </c>
      <c r="G42" s="374">
        <v>3336</v>
      </c>
      <c r="H42" s="374">
        <v>7506</v>
      </c>
      <c r="I42" s="374">
        <v>11676</v>
      </c>
      <c r="J42" s="374">
        <v>16680</v>
      </c>
      <c r="K42" s="374">
        <v>16680</v>
      </c>
      <c r="L42" s="374">
        <v>16680</v>
      </c>
    </row>
    <row r="43" spans="2:12">
      <c r="B43" s="367"/>
      <c r="C43" s="412"/>
      <c r="D43" s="27" t="s">
        <v>61</v>
      </c>
      <c r="E43" s="375"/>
      <c r="F43" s="375"/>
      <c r="G43" s="375"/>
      <c r="H43" s="375"/>
      <c r="I43" s="375"/>
      <c r="J43" s="375"/>
      <c r="K43" s="375"/>
      <c r="L43" s="375"/>
    </row>
    <row r="44" spans="2:12">
      <c r="B44" s="367"/>
      <c r="C44" s="412"/>
      <c r="D44" s="28" t="s">
        <v>12</v>
      </c>
      <c r="E44" s="375"/>
      <c r="F44" s="375"/>
      <c r="G44" s="375"/>
      <c r="H44" s="375"/>
      <c r="I44" s="375"/>
      <c r="J44" s="375"/>
      <c r="K44" s="375"/>
      <c r="L44" s="375"/>
    </row>
    <row r="45" spans="2:12" ht="82.5" customHeight="1">
      <c r="B45" s="367"/>
      <c r="C45" s="412"/>
      <c r="D45" s="225" t="s">
        <v>62</v>
      </c>
      <c r="E45" s="375"/>
      <c r="F45" s="375"/>
      <c r="G45" s="375"/>
      <c r="H45" s="375"/>
      <c r="I45" s="375"/>
      <c r="J45" s="375"/>
      <c r="K45" s="375"/>
      <c r="L45" s="375"/>
    </row>
    <row r="46" spans="2:12">
      <c r="B46" s="367"/>
      <c r="C46" s="412"/>
      <c r="D46" s="28" t="s">
        <v>14</v>
      </c>
      <c r="E46" s="375"/>
      <c r="F46" s="375"/>
      <c r="G46" s="375"/>
      <c r="H46" s="375"/>
      <c r="I46" s="375"/>
      <c r="J46" s="375"/>
      <c r="K46" s="375"/>
      <c r="L46" s="375"/>
    </row>
    <row r="47" spans="2:12">
      <c r="B47" s="367"/>
      <c r="C47" s="413"/>
      <c r="D47" s="29" t="s">
        <v>41</v>
      </c>
      <c r="E47" s="376"/>
      <c r="F47" s="376"/>
      <c r="G47" s="376"/>
      <c r="H47" s="376"/>
      <c r="I47" s="376"/>
      <c r="J47" s="376"/>
      <c r="K47" s="376"/>
      <c r="L47" s="376"/>
    </row>
    <row r="48" spans="2:12" ht="15" customHeight="1">
      <c r="B48" s="382"/>
      <c r="C48" s="329"/>
      <c r="D48" s="329" t="s">
        <v>19</v>
      </c>
      <c r="E48" s="329"/>
      <c r="F48" s="329"/>
      <c r="G48" s="329"/>
      <c r="H48" s="329"/>
      <c r="I48" s="329"/>
      <c r="J48" s="329"/>
      <c r="K48" s="329"/>
      <c r="L48" s="329"/>
    </row>
    <row r="49" spans="2:12">
      <c r="B49" s="393"/>
      <c r="C49" s="395">
        <v>32001</v>
      </c>
      <c r="D49" s="218" t="s">
        <v>10</v>
      </c>
      <c r="E49" s="354"/>
      <c r="F49" s="354">
        <v>1000000</v>
      </c>
      <c r="G49" s="354">
        <v>479300</v>
      </c>
      <c r="H49" s="354">
        <v>1309000</v>
      </c>
      <c r="I49" s="354">
        <v>2071000</v>
      </c>
      <c r="J49" s="354">
        <v>2459000</v>
      </c>
      <c r="K49" s="354">
        <v>5278000</v>
      </c>
      <c r="L49" s="354">
        <v>13335000</v>
      </c>
    </row>
    <row r="50" spans="2:12" ht="51" customHeight="1">
      <c r="B50" s="394"/>
      <c r="C50" s="396"/>
      <c r="D50" s="225" t="s">
        <v>322</v>
      </c>
      <c r="E50" s="355"/>
      <c r="F50" s="355"/>
      <c r="G50" s="355"/>
      <c r="H50" s="355"/>
      <c r="I50" s="355"/>
      <c r="J50" s="355"/>
      <c r="K50" s="355"/>
      <c r="L50" s="355"/>
    </row>
    <row r="51" spans="2:12">
      <c r="B51" s="394"/>
      <c r="C51" s="396"/>
      <c r="D51" s="218" t="s">
        <v>12</v>
      </c>
      <c r="E51" s="355"/>
      <c r="F51" s="355"/>
      <c r="G51" s="355"/>
      <c r="H51" s="355"/>
      <c r="I51" s="355"/>
      <c r="J51" s="355"/>
      <c r="K51" s="355"/>
      <c r="L51" s="355"/>
    </row>
    <row r="52" spans="2:12" ht="78" customHeight="1">
      <c r="B52" s="394"/>
      <c r="C52" s="396"/>
      <c r="D52" s="225" t="s">
        <v>235</v>
      </c>
      <c r="E52" s="355"/>
      <c r="F52" s="355"/>
      <c r="G52" s="355"/>
      <c r="H52" s="355"/>
      <c r="I52" s="355"/>
      <c r="J52" s="355"/>
      <c r="K52" s="355"/>
      <c r="L52" s="355"/>
    </row>
    <row r="53" spans="2:12">
      <c r="B53" s="394"/>
      <c r="C53" s="396"/>
      <c r="D53" s="218" t="s">
        <v>14</v>
      </c>
      <c r="E53" s="355"/>
      <c r="F53" s="355"/>
      <c r="G53" s="355"/>
      <c r="H53" s="355"/>
      <c r="I53" s="355"/>
      <c r="J53" s="355"/>
      <c r="K53" s="355"/>
      <c r="L53" s="355"/>
    </row>
    <row r="54" spans="2:12" ht="25.5">
      <c r="B54" s="394"/>
      <c r="C54" s="397"/>
      <c r="D54" s="222" t="s">
        <v>122</v>
      </c>
      <c r="E54" s="356"/>
      <c r="F54" s="356"/>
      <c r="G54" s="356"/>
      <c r="H54" s="356"/>
      <c r="I54" s="356"/>
      <c r="J54" s="356"/>
      <c r="K54" s="356"/>
      <c r="L54" s="356"/>
    </row>
    <row r="55" spans="2:12">
      <c r="B55" s="391" t="s">
        <v>16</v>
      </c>
      <c r="C55" s="392"/>
      <c r="D55" s="416"/>
      <c r="E55" s="416"/>
      <c r="F55" s="416"/>
      <c r="G55" s="416"/>
      <c r="H55" s="416"/>
      <c r="I55" s="416"/>
      <c r="J55" s="416"/>
      <c r="K55" s="416"/>
      <c r="L55" s="416"/>
    </row>
    <row r="56" spans="2:12">
      <c r="B56" s="411">
        <v>1104</v>
      </c>
      <c r="C56" s="424"/>
      <c r="D56" s="28" t="s">
        <v>7</v>
      </c>
      <c r="E56" s="354">
        <f>+E64+E70+E76+E82+E89+E95+E101</f>
        <v>79343.600000000006</v>
      </c>
      <c r="F56" s="354">
        <f t="shared" ref="F56:L56" si="1">+F64+F70+F76+F82+F89+F95+F101</f>
        <v>160092.5</v>
      </c>
      <c r="G56" s="354">
        <f t="shared" si="1"/>
        <v>100000</v>
      </c>
      <c r="H56" s="354">
        <f t="shared" si="1"/>
        <v>225000</v>
      </c>
      <c r="I56" s="354">
        <f t="shared" si="1"/>
        <v>350000</v>
      </c>
      <c r="J56" s="354">
        <f t="shared" si="1"/>
        <v>500000</v>
      </c>
      <c r="K56" s="354">
        <f t="shared" si="1"/>
        <v>500000</v>
      </c>
      <c r="L56" s="354">
        <f t="shared" si="1"/>
        <v>500000</v>
      </c>
    </row>
    <row r="57" spans="2:12">
      <c r="B57" s="412"/>
      <c r="C57" s="425"/>
      <c r="D57" s="27" t="s">
        <v>63</v>
      </c>
      <c r="E57" s="355"/>
      <c r="F57" s="355"/>
      <c r="G57" s="355"/>
      <c r="H57" s="355"/>
      <c r="I57" s="355"/>
      <c r="J57" s="355"/>
      <c r="K57" s="355"/>
      <c r="L57" s="355"/>
    </row>
    <row r="58" spans="2:12">
      <c r="B58" s="412"/>
      <c r="C58" s="425"/>
      <c r="D58" s="28" t="s">
        <v>8</v>
      </c>
      <c r="E58" s="355"/>
      <c r="F58" s="355"/>
      <c r="G58" s="355"/>
      <c r="H58" s="355"/>
      <c r="I58" s="355"/>
      <c r="J58" s="355"/>
      <c r="K58" s="355"/>
      <c r="L58" s="355"/>
    </row>
    <row r="59" spans="2:12" ht="30" customHeight="1">
      <c r="B59" s="412"/>
      <c r="C59" s="425"/>
      <c r="D59" s="27" t="s">
        <v>64</v>
      </c>
      <c r="E59" s="355"/>
      <c r="F59" s="355"/>
      <c r="G59" s="355"/>
      <c r="H59" s="355"/>
      <c r="I59" s="355"/>
      <c r="J59" s="355"/>
      <c r="K59" s="355"/>
      <c r="L59" s="355"/>
    </row>
    <row r="60" spans="2:12">
      <c r="B60" s="412"/>
      <c r="C60" s="425"/>
      <c r="D60" s="28" t="s">
        <v>9</v>
      </c>
      <c r="E60" s="355"/>
      <c r="F60" s="355"/>
      <c r="G60" s="355"/>
      <c r="H60" s="355"/>
      <c r="I60" s="355"/>
      <c r="J60" s="355"/>
      <c r="K60" s="355"/>
      <c r="L60" s="355"/>
    </row>
    <row r="61" spans="2:12" ht="25.5">
      <c r="B61" s="413"/>
      <c r="C61" s="426"/>
      <c r="D61" s="27" t="s">
        <v>65</v>
      </c>
      <c r="E61" s="356"/>
      <c r="F61" s="356"/>
      <c r="G61" s="356"/>
      <c r="H61" s="356"/>
      <c r="I61" s="356"/>
      <c r="J61" s="356"/>
      <c r="K61" s="356"/>
      <c r="L61" s="356"/>
    </row>
    <row r="62" spans="2:12" ht="15" customHeight="1">
      <c r="B62" s="360" t="s">
        <v>22</v>
      </c>
      <c r="C62" s="360"/>
      <c r="D62" s="360"/>
      <c r="E62" s="360"/>
      <c r="F62" s="360"/>
      <c r="G62" s="360"/>
      <c r="H62" s="360"/>
      <c r="I62" s="360"/>
      <c r="J62" s="360"/>
      <c r="K62" s="360"/>
      <c r="L62" s="360"/>
    </row>
    <row r="63" spans="2:12">
      <c r="B63" s="414"/>
      <c r="C63" s="415"/>
      <c r="D63" s="360" t="s">
        <v>18</v>
      </c>
      <c r="E63" s="360"/>
      <c r="F63" s="360"/>
      <c r="G63" s="360"/>
      <c r="H63" s="360"/>
      <c r="I63" s="360"/>
      <c r="J63" s="360"/>
      <c r="K63" s="360"/>
      <c r="L63" s="360"/>
    </row>
    <row r="64" spans="2:12">
      <c r="B64" s="366"/>
      <c r="C64" s="411">
        <v>11001</v>
      </c>
      <c r="D64" s="28" t="s">
        <v>10</v>
      </c>
      <c r="E64" s="347">
        <v>79343.600000000006</v>
      </c>
      <c r="F64" s="347">
        <v>160092.5</v>
      </c>
      <c r="G64" s="380">
        <f>+J64*0.2</f>
        <v>100000</v>
      </c>
      <c r="H64" s="354">
        <f>+J64*0.45</f>
        <v>225000</v>
      </c>
      <c r="I64" s="354">
        <f>+J64*0.7</f>
        <v>350000</v>
      </c>
      <c r="J64" s="383">
        <v>500000</v>
      </c>
      <c r="K64" s="383">
        <v>500000</v>
      </c>
      <c r="L64" s="383">
        <v>500000</v>
      </c>
    </row>
    <row r="65" spans="2:12" ht="25.5">
      <c r="B65" s="367"/>
      <c r="C65" s="412"/>
      <c r="D65" s="27" t="s">
        <v>66</v>
      </c>
      <c r="E65" s="348"/>
      <c r="F65" s="348"/>
      <c r="G65" s="355"/>
      <c r="H65" s="355"/>
      <c r="I65" s="355"/>
      <c r="J65" s="384"/>
      <c r="K65" s="384"/>
      <c r="L65" s="384"/>
    </row>
    <row r="66" spans="2:12">
      <c r="B66" s="367"/>
      <c r="C66" s="412"/>
      <c r="D66" s="28" t="s">
        <v>12</v>
      </c>
      <c r="E66" s="348"/>
      <c r="F66" s="348"/>
      <c r="G66" s="355"/>
      <c r="H66" s="355"/>
      <c r="I66" s="355"/>
      <c r="J66" s="384"/>
      <c r="K66" s="384"/>
      <c r="L66" s="384"/>
    </row>
    <row r="67" spans="2:12" ht="46.5" customHeight="1">
      <c r="B67" s="367"/>
      <c r="C67" s="412"/>
      <c r="D67" s="27" t="s">
        <v>67</v>
      </c>
      <c r="E67" s="348"/>
      <c r="F67" s="348"/>
      <c r="G67" s="355"/>
      <c r="H67" s="355"/>
      <c r="I67" s="355"/>
      <c r="J67" s="384"/>
      <c r="K67" s="384"/>
      <c r="L67" s="384"/>
    </row>
    <row r="68" spans="2:12">
      <c r="B68" s="367"/>
      <c r="C68" s="412"/>
      <c r="D68" s="28" t="s">
        <v>14</v>
      </c>
      <c r="E68" s="348"/>
      <c r="F68" s="348"/>
      <c r="G68" s="355"/>
      <c r="H68" s="355"/>
      <c r="I68" s="355"/>
      <c r="J68" s="384"/>
      <c r="K68" s="384"/>
      <c r="L68" s="384"/>
    </row>
    <row r="69" spans="2:12">
      <c r="B69" s="367"/>
      <c r="C69" s="413"/>
      <c r="D69" s="29" t="s">
        <v>41</v>
      </c>
      <c r="E69" s="349"/>
      <c r="F69" s="349"/>
      <c r="G69" s="356"/>
      <c r="H69" s="356"/>
      <c r="I69" s="356"/>
      <c r="J69" s="385"/>
      <c r="K69" s="385"/>
      <c r="L69" s="385"/>
    </row>
    <row r="70" spans="2:12" hidden="1">
      <c r="B70" s="366"/>
      <c r="C70" s="388">
        <v>11002</v>
      </c>
      <c r="D70" s="34" t="s">
        <v>10</v>
      </c>
      <c r="E70" s="377"/>
      <c r="F70" s="377"/>
      <c r="G70" s="368"/>
      <c r="H70" s="368"/>
      <c r="I70" s="368"/>
      <c r="J70" s="368"/>
      <c r="K70" s="368"/>
      <c r="L70" s="368"/>
    </row>
    <row r="71" spans="2:12" ht="25.5" hidden="1">
      <c r="B71" s="367"/>
      <c r="C71" s="389"/>
      <c r="D71" s="45" t="s">
        <v>237</v>
      </c>
      <c r="E71" s="378"/>
      <c r="F71" s="378"/>
      <c r="G71" s="369"/>
      <c r="H71" s="369"/>
      <c r="I71" s="369"/>
      <c r="J71" s="369"/>
      <c r="K71" s="369"/>
      <c r="L71" s="369"/>
    </row>
    <row r="72" spans="2:12" hidden="1">
      <c r="B72" s="367"/>
      <c r="C72" s="389"/>
      <c r="D72" s="34" t="s">
        <v>12</v>
      </c>
      <c r="E72" s="378"/>
      <c r="F72" s="378"/>
      <c r="G72" s="369"/>
      <c r="H72" s="369"/>
      <c r="I72" s="369"/>
      <c r="J72" s="369"/>
      <c r="K72" s="369"/>
      <c r="L72" s="369"/>
    </row>
    <row r="73" spans="2:12" ht="85.5" hidden="1" customHeight="1">
      <c r="B73" s="367"/>
      <c r="C73" s="389"/>
      <c r="D73" s="45" t="s">
        <v>238</v>
      </c>
      <c r="E73" s="378"/>
      <c r="F73" s="378"/>
      <c r="G73" s="369"/>
      <c r="H73" s="369"/>
      <c r="I73" s="369"/>
      <c r="J73" s="369"/>
      <c r="K73" s="369"/>
      <c r="L73" s="369"/>
    </row>
    <row r="74" spans="2:12" hidden="1">
      <c r="B74" s="367"/>
      <c r="C74" s="389"/>
      <c r="D74" s="34" t="s">
        <v>14</v>
      </c>
      <c r="E74" s="378"/>
      <c r="F74" s="378"/>
      <c r="G74" s="369"/>
      <c r="H74" s="369"/>
      <c r="I74" s="369"/>
      <c r="J74" s="369"/>
      <c r="K74" s="369"/>
      <c r="L74" s="369"/>
    </row>
    <row r="75" spans="2:12" hidden="1">
      <c r="B75" s="367"/>
      <c r="C75" s="390"/>
      <c r="D75" s="36" t="s">
        <v>41</v>
      </c>
      <c r="E75" s="379"/>
      <c r="F75" s="379"/>
      <c r="G75" s="370"/>
      <c r="H75" s="370"/>
      <c r="I75" s="370"/>
      <c r="J75" s="370"/>
      <c r="K75" s="370"/>
      <c r="L75" s="370"/>
    </row>
    <row r="76" spans="2:12" hidden="1">
      <c r="B76" s="366"/>
      <c r="C76" s="403">
        <v>11003</v>
      </c>
      <c r="D76" s="40" t="s">
        <v>10</v>
      </c>
      <c r="E76" s="323"/>
      <c r="F76" s="323"/>
      <c r="G76" s="326"/>
      <c r="H76" s="326"/>
      <c r="I76" s="326"/>
      <c r="J76" s="326"/>
      <c r="K76" s="326"/>
      <c r="L76" s="326"/>
    </row>
    <row r="77" spans="2:12" ht="27" hidden="1" customHeight="1">
      <c r="B77" s="367"/>
      <c r="C77" s="404"/>
      <c r="D77" s="41" t="s">
        <v>260</v>
      </c>
      <c r="E77" s="324"/>
      <c r="F77" s="324"/>
      <c r="G77" s="327"/>
      <c r="H77" s="327"/>
      <c r="I77" s="327"/>
      <c r="J77" s="327"/>
      <c r="K77" s="327"/>
      <c r="L77" s="327"/>
    </row>
    <row r="78" spans="2:12" hidden="1">
      <c r="B78" s="367"/>
      <c r="C78" s="404"/>
      <c r="D78" s="40" t="s">
        <v>12</v>
      </c>
      <c r="E78" s="324"/>
      <c r="F78" s="324"/>
      <c r="G78" s="327"/>
      <c r="H78" s="327"/>
      <c r="I78" s="327"/>
      <c r="J78" s="327"/>
      <c r="K78" s="327"/>
      <c r="L78" s="327"/>
    </row>
    <row r="79" spans="2:12" ht="28.5" hidden="1" customHeight="1">
      <c r="B79" s="367"/>
      <c r="C79" s="404"/>
      <c r="D79" s="41" t="s">
        <v>217</v>
      </c>
      <c r="E79" s="324"/>
      <c r="F79" s="324"/>
      <c r="G79" s="327"/>
      <c r="H79" s="327"/>
      <c r="I79" s="327"/>
      <c r="J79" s="327"/>
      <c r="K79" s="327"/>
      <c r="L79" s="327"/>
    </row>
    <row r="80" spans="2:12" hidden="1">
      <c r="B80" s="367"/>
      <c r="C80" s="404"/>
      <c r="D80" s="40" t="s">
        <v>14</v>
      </c>
      <c r="E80" s="324"/>
      <c r="F80" s="324"/>
      <c r="G80" s="327"/>
      <c r="H80" s="327"/>
      <c r="I80" s="327"/>
      <c r="J80" s="327"/>
      <c r="K80" s="327"/>
      <c r="L80" s="327"/>
    </row>
    <row r="81" spans="2:12" ht="25.5" hidden="1" customHeight="1">
      <c r="B81" s="367"/>
      <c r="C81" s="405"/>
      <c r="D81" s="42" t="s">
        <v>41</v>
      </c>
      <c r="E81" s="325"/>
      <c r="F81" s="325"/>
      <c r="G81" s="328"/>
      <c r="H81" s="328"/>
      <c r="I81" s="328"/>
      <c r="J81" s="328"/>
      <c r="K81" s="328"/>
      <c r="L81" s="328"/>
    </row>
    <row r="82" spans="2:12" hidden="1">
      <c r="B82" s="366"/>
      <c r="C82" s="403">
        <v>12001</v>
      </c>
      <c r="D82" s="40" t="s">
        <v>10</v>
      </c>
      <c r="E82" s="323"/>
      <c r="F82" s="323"/>
      <c r="G82" s="326"/>
      <c r="H82" s="326"/>
      <c r="I82" s="326"/>
      <c r="J82" s="326"/>
      <c r="K82" s="326"/>
      <c r="L82" s="326"/>
    </row>
    <row r="83" spans="2:12" ht="33" hidden="1" customHeight="1">
      <c r="B83" s="367"/>
      <c r="C83" s="404"/>
      <c r="D83" s="41" t="s">
        <v>215</v>
      </c>
      <c r="E83" s="324"/>
      <c r="F83" s="324"/>
      <c r="G83" s="327"/>
      <c r="H83" s="327"/>
      <c r="I83" s="327"/>
      <c r="J83" s="327"/>
      <c r="K83" s="327"/>
      <c r="L83" s="327"/>
    </row>
    <row r="84" spans="2:12" hidden="1">
      <c r="B84" s="367"/>
      <c r="C84" s="404"/>
      <c r="D84" s="40" t="s">
        <v>12</v>
      </c>
      <c r="E84" s="324"/>
      <c r="F84" s="324"/>
      <c r="G84" s="327"/>
      <c r="H84" s="327"/>
      <c r="I84" s="327"/>
      <c r="J84" s="327"/>
      <c r="K84" s="327"/>
      <c r="L84" s="327"/>
    </row>
    <row r="85" spans="2:12" ht="69.75" hidden="1" customHeight="1">
      <c r="B85" s="367"/>
      <c r="C85" s="404"/>
      <c r="D85" s="41" t="s">
        <v>216</v>
      </c>
      <c r="E85" s="324"/>
      <c r="F85" s="324"/>
      <c r="G85" s="327"/>
      <c r="H85" s="327"/>
      <c r="I85" s="327"/>
      <c r="J85" s="327"/>
      <c r="K85" s="327"/>
      <c r="L85" s="327"/>
    </row>
    <row r="86" spans="2:12" hidden="1">
      <c r="B86" s="367"/>
      <c r="C86" s="404"/>
      <c r="D86" s="40" t="s">
        <v>14</v>
      </c>
      <c r="E86" s="324"/>
      <c r="F86" s="324"/>
      <c r="G86" s="327"/>
      <c r="H86" s="327"/>
      <c r="I86" s="327"/>
      <c r="J86" s="327"/>
      <c r="K86" s="327"/>
      <c r="L86" s="327"/>
    </row>
    <row r="87" spans="2:12" ht="21.75" hidden="1" customHeight="1">
      <c r="B87" s="367"/>
      <c r="C87" s="405"/>
      <c r="D87" s="42" t="s">
        <v>38</v>
      </c>
      <c r="E87" s="325"/>
      <c r="F87" s="325"/>
      <c r="G87" s="328"/>
      <c r="H87" s="328"/>
      <c r="I87" s="328"/>
      <c r="J87" s="328"/>
      <c r="K87" s="328"/>
      <c r="L87" s="328"/>
    </row>
    <row r="88" spans="2:12" ht="15" hidden="1" customHeight="1">
      <c r="B88" s="382"/>
      <c r="C88" s="329"/>
      <c r="D88" s="329" t="s">
        <v>19</v>
      </c>
      <c r="E88" s="329"/>
      <c r="F88" s="329"/>
      <c r="G88" s="329"/>
      <c r="H88" s="329"/>
      <c r="I88" s="329"/>
      <c r="J88" s="329"/>
      <c r="K88" s="329"/>
      <c r="L88" s="329"/>
    </row>
    <row r="89" spans="2:12" hidden="1">
      <c r="B89" s="386"/>
      <c r="C89" s="388">
        <v>32001</v>
      </c>
      <c r="D89" s="34" t="s">
        <v>10</v>
      </c>
      <c r="E89" s="377"/>
      <c r="F89" s="377"/>
      <c r="G89" s="368"/>
      <c r="H89" s="368"/>
      <c r="I89" s="368"/>
      <c r="J89" s="368"/>
      <c r="K89" s="368"/>
      <c r="L89" s="368"/>
    </row>
    <row r="90" spans="2:12" ht="51" hidden="1">
      <c r="B90" s="387"/>
      <c r="C90" s="389"/>
      <c r="D90" s="45" t="s">
        <v>212</v>
      </c>
      <c r="E90" s="378"/>
      <c r="F90" s="378"/>
      <c r="G90" s="369"/>
      <c r="H90" s="369"/>
      <c r="I90" s="369"/>
      <c r="J90" s="369"/>
      <c r="K90" s="369"/>
      <c r="L90" s="369"/>
    </row>
    <row r="91" spans="2:12" hidden="1">
      <c r="B91" s="387"/>
      <c r="C91" s="389"/>
      <c r="D91" s="34" t="s">
        <v>12</v>
      </c>
      <c r="E91" s="378"/>
      <c r="F91" s="378"/>
      <c r="G91" s="369"/>
      <c r="H91" s="369"/>
      <c r="I91" s="369"/>
      <c r="J91" s="369"/>
      <c r="K91" s="369"/>
      <c r="L91" s="369"/>
    </row>
    <row r="92" spans="2:12" ht="147" hidden="1" customHeight="1">
      <c r="B92" s="387"/>
      <c r="C92" s="389"/>
      <c r="D92" s="45" t="s">
        <v>241</v>
      </c>
      <c r="E92" s="378"/>
      <c r="F92" s="378"/>
      <c r="G92" s="369"/>
      <c r="H92" s="369"/>
      <c r="I92" s="369"/>
      <c r="J92" s="369"/>
      <c r="K92" s="369"/>
      <c r="L92" s="369"/>
    </row>
    <row r="93" spans="2:12" hidden="1">
      <c r="B93" s="387"/>
      <c r="C93" s="389"/>
      <c r="D93" s="34" t="s">
        <v>14</v>
      </c>
      <c r="E93" s="378"/>
      <c r="F93" s="378"/>
      <c r="G93" s="369"/>
      <c r="H93" s="369"/>
      <c r="I93" s="369"/>
      <c r="J93" s="369"/>
      <c r="K93" s="369"/>
      <c r="L93" s="369"/>
    </row>
    <row r="94" spans="2:12" ht="25.5" hidden="1">
      <c r="B94" s="387"/>
      <c r="C94" s="390"/>
      <c r="D94" s="36" t="s">
        <v>122</v>
      </c>
      <c r="E94" s="379"/>
      <c r="F94" s="379"/>
      <c r="G94" s="370"/>
      <c r="H94" s="370"/>
      <c r="I94" s="370"/>
      <c r="J94" s="370"/>
      <c r="K94" s="370"/>
      <c r="L94" s="370"/>
    </row>
    <row r="95" spans="2:12" hidden="1">
      <c r="B95" s="401"/>
      <c r="C95" s="403">
        <v>32002</v>
      </c>
      <c r="D95" s="40" t="s">
        <v>10</v>
      </c>
      <c r="E95" s="323"/>
      <c r="F95" s="323"/>
      <c r="G95" s="326"/>
      <c r="H95" s="326"/>
      <c r="I95" s="326"/>
      <c r="J95" s="326"/>
      <c r="K95" s="326"/>
      <c r="L95" s="326"/>
    </row>
    <row r="96" spans="2:12" ht="20.25" hidden="1" customHeight="1">
      <c r="B96" s="402"/>
      <c r="C96" s="404"/>
      <c r="D96" s="41" t="s">
        <v>213</v>
      </c>
      <c r="E96" s="324"/>
      <c r="F96" s="324"/>
      <c r="G96" s="327"/>
      <c r="H96" s="327"/>
      <c r="I96" s="327"/>
      <c r="J96" s="327"/>
      <c r="K96" s="327"/>
      <c r="L96" s="327"/>
    </row>
    <row r="97" spans="2:12" hidden="1">
      <c r="B97" s="402"/>
      <c r="C97" s="404"/>
      <c r="D97" s="40" t="s">
        <v>12</v>
      </c>
      <c r="E97" s="324"/>
      <c r="F97" s="324"/>
      <c r="G97" s="327"/>
      <c r="H97" s="327"/>
      <c r="I97" s="327"/>
      <c r="J97" s="327"/>
      <c r="K97" s="327"/>
      <c r="L97" s="327"/>
    </row>
    <row r="98" spans="2:12" ht="153" hidden="1" customHeight="1">
      <c r="B98" s="402"/>
      <c r="C98" s="404"/>
      <c r="D98" s="41" t="s">
        <v>214</v>
      </c>
      <c r="E98" s="324"/>
      <c r="F98" s="324"/>
      <c r="G98" s="327"/>
      <c r="H98" s="327"/>
      <c r="I98" s="327"/>
      <c r="J98" s="327"/>
      <c r="K98" s="327"/>
      <c r="L98" s="327"/>
    </row>
    <row r="99" spans="2:12" hidden="1">
      <c r="B99" s="402"/>
      <c r="C99" s="404"/>
      <c r="D99" s="40" t="s">
        <v>14</v>
      </c>
      <c r="E99" s="324"/>
      <c r="F99" s="324"/>
      <c r="G99" s="327"/>
      <c r="H99" s="327"/>
      <c r="I99" s="327"/>
      <c r="J99" s="327"/>
      <c r="K99" s="327"/>
      <c r="L99" s="327"/>
    </row>
    <row r="100" spans="2:12" ht="32.25" hidden="1" customHeight="1">
      <c r="B100" s="402"/>
      <c r="C100" s="405"/>
      <c r="D100" s="42" t="s">
        <v>122</v>
      </c>
      <c r="E100" s="325"/>
      <c r="F100" s="325"/>
      <c r="G100" s="328"/>
      <c r="H100" s="328"/>
      <c r="I100" s="328"/>
      <c r="J100" s="328"/>
      <c r="K100" s="328"/>
      <c r="L100" s="328"/>
    </row>
    <row r="101" spans="2:12" hidden="1">
      <c r="B101" s="366"/>
      <c r="C101" s="403">
        <v>32003</v>
      </c>
      <c r="D101" s="40" t="s">
        <v>10</v>
      </c>
      <c r="E101" s="323"/>
      <c r="F101" s="323"/>
      <c r="G101" s="326"/>
      <c r="H101" s="326"/>
      <c r="I101" s="326"/>
      <c r="J101" s="326"/>
      <c r="K101" s="326"/>
      <c r="L101" s="326"/>
    </row>
    <row r="102" spans="2:12" hidden="1">
      <c r="B102" s="367"/>
      <c r="C102" s="404"/>
      <c r="D102" s="41" t="s">
        <v>239</v>
      </c>
      <c r="E102" s="324"/>
      <c r="F102" s="324"/>
      <c r="G102" s="327"/>
      <c r="H102" s="327"/>
      <c r="I102" s="327"/>
      <c r="J102" s="327"/>
      <c r="K102" s="327"/>
      <c r="L102" s="327"/>
    </row>
    <row r="103" spans="2:12" hidden="1">
      <c r="B103" s="367"/>
      <c r="C103" s="404"/>
      <c r="D103" s="40" t="s">
        <v>12</v>
      </c>
      <c r="E103" s="324"/>
      <c r="F103" s="324"/>
      <c r="G103" s="327"/>
      <c r="H103" s="327"/>
      <c r="I103" s="327"/>
      <c r="J103" s="327"/>
      <c r="K103" s="327"/>
      <c r="L103" s="327"/>
    </row>
    <row r="104" spans="2:12" ht="38.25" hidden="1" customHeight="1">
      <c r="B104" s="367"/>
      <c r="C104" s="404"/>
      <c r="D104" s="41" t="s">
        <v>240</v>
      </c>
      <c r="E104" s="324"/>
      <c r="F104" s="324"/>
      <c r="G104" s="327"/>
      <c r="H104" s="327"/>
      <c r="I104" s="327"/>
      <c r="J104" s="327"/>
      <c r="K104" s="327"/>
      <c r="L104" s="327"/>
    </row>
    <row r="105" spans="2:12" hidden="1">
      <c r="B105" s="367"/>
      <c r="C105" s="404"/>
      <c r="D105" s="40" t="s">
        <v>14</v>
      </c>
      <c r="E105" s="324"/>
      <c r="F105" s="324"/>
      <c r="G105" s="327"/>
      <c r="H105" s="327"/>
      <c r="I105" s="327"/>
      <c r="J105" s="327"/>
      <c r="K105" s="327"/>
      <c r="L105" s="327"/>
    </row>
    <row r="106" spans="2:12" ht="25.5" hidden="1">
      <c r="B106" s="367"/>
      <c r="C106" s="405"/>
      <c r="D106" s="42" t="s">
        <v>122</v>
      </c>
      <c r="E106" s="325"/>
      <c r="F106" s="325"/>
      <c r="G106" s="328"/>
      <c r="H106" s="328"/>
      <c r="I106" s="328"/>
      <c r="J106" s="328"/>
      <c r="K106" s="328"/>
      <c r="L106" s="328"/>
    </row>
    <row r="107" spans="2:12">
      <c r="B107" s="391" t="s">
        <v>16</v>
      </c>
      <c r="C107" s="392"/>
      <c r="D107" s="406"/>
      <c r="E107" s="406"/>
      <c r="F107" s="406"/>
      <c r="G107" s="406"/>
      <c r="H107" s="406"/>
      <c r="I107" s="406"/>
      <c r="J107" s="406"/>
      <c r="K107" s="406"/>
      <c r="L107" s="406"/>
    </row>
    <row r="108" spans="2:12">
      <c r="B108" s="411">
        <v>1165</v>
      </c>
      <c r="C108" s="338"/>
      <c r="D108" s="28" t="s">
        <v>7</v>
      </c>
      <c r="E108" s="350">
        <f>+E122+E134</f>
        <v>338814.5</v>
      </c>
      <c r="F108" s="350">
        <f>+F122+F134</f>
        <v>660000</v>
      </c>
      <c r="G108" s="350">
        <f>+G122+G135</f>
        <v>221894.06</v>
      </c>
      <c r="H108" s="350">
        <f t="shared" ref="H108:L108" si="2">+H122+H135</f>
        <v>499261.63500000001</v>
      </c>
      <c r="I108" s="350">
        <f t="shared" si="2"/>
        <v>776629.21</v>
      </c>
      <c r="J108" s="350">
        <f t="shared" si="2"/>
        <v>1109470.3</v>
      </c>
      <c r="K108" s="350">
        <f t="shared" si="2"/>
        <v>1109470.3</v>
      </c>
      <c r="L108" s="350">
        <f t="shared" si="2"/>
        <v>1109470.3</v>
      </c>
    </row>
    <row r="109" spans="2:12">
      <c r="B109" s="412"/>
      <c r="C109" s="339"/>
      <c r="D109" s="27" t="s">
        <v>68</v>
      </c>
      <c r="E109" s="351"/>
      <c r="F109" s="351"/>
      <c r="G109" s="351"/>
      <c r="H109" s="351"/>
      <c r="I109" s="351"/>
      <c r="J109" s="351"/>
      <c r="K109" s="351"/>
      <c r="L109" s="351"/>
    </row>
    <row r="110" spans="2:12">
      <c r="B110" s="412"/>
      <c r="C110" s="339"/>
      <c r="D110" s="28" t="s">
        <v>8</v>
      </c>
      <c r="E110" s="351"/>
      <c r="F110" s="351"/>
      <c r="G110" s="351"/>
      <c r="H110" s="351"/>
      <c r="I110" s="351"/>
      <c r="J110" s="351"/>
      <c r="K110" s="351"/>
      <c r="L110" s="351"/>
    </row>
    <row r="111" spans="2:12">
      <c r="B111" s="412"/>
      <c r="C111" s="339"/>
      <c r="D111" s="27" t="s">
        <v>69</v>
      </c>
      <c r="E111" s="351"/>
      <c r="F111" s="351"/>
      <c r="G111" s="351"/>
      <c r="H111" s="351"/>
      <c r="I111" s="351"/>
      <c r="J111" s="351"/>
      <c r="K111" s="351"/>
      <c r="L111" s="351"/>
    </row>
    <row r="112" spans="2:12">
      <c r="B112" s="412"/>
      <c r="C112" s="339"/>
      <c r="D112" s="28" t="s">
        <v>9</v>
      </c>
      <c r="E112" s="351"/>
      <c r="F112" s="351"/>
      <c r="G112" s="351"/>
      <c r="H112" s="351"/>
      <c r="I112" s="351"/>
      <c r="J112" s="351"/>
      <c r="K112" s="351"/>
      <c r="L112" s="351"/>
    </row>
    <row r="113" spans="2:12" ht="25.5">
      <c r="B113" s="413"/>
      <c r="C113" s="410"/>
      <c r="D113" s="27" t="s">
        <v>70</v>
      </c>
      <c r="E113" s="352"/>
      <c r="F113" s="352"/>
      <c r="G113" s="352"/>
      <c r="H113" s="352"/>
      <c r="I113" s="352"/>
      <c r="J113" s="352"/>
      <c r="K113" s="352"/>
      <c r="L113" s="352"/>
    </row>
    <row r="114" spans="2:12" ht="15" customHeight="1">
      <c r="B114" s="360" t="s">
        <v>22</v>
      </c>
      <c r="C114" s="360"/>
      <c r="D114" s="360"/>
      <c r="E114" s="360"/>
      <c r="F114" s="360"/>
      <c r="G114" s="360"/>
      <c r="H114" s="360"/>
      <c r="I114" s="360"/>
      <c r="J114" s="360"/>
      <c r="K114" s="360"/>
      <c r="L114" s="360"/>
    </row>
    <row r="115" spans="2:12">
      <c r="B115" s="414"/>
      <c r="C115" s="415"/>
      <c r="D115" s="46" t="s">
        <v>18</v>
      </c>
      <c r="E115" s="47"/>
      <c r="F115" s="47"/>
      <c r="G115" s="47"/>
      <c r="H115" s="47"/>
      <c r="I115" s="47"/>
      <c r="J115" s="47"/>
      <c r="K115" s="47"/>
      <c r="L115" s="47"/>
    </row>
    <row r="116" spans="2:12" ht="1.5" customHeight="1">
      <c r="B116" s="407"/>
      <c r="C116" s="361"/>
      <c r="D116" s="48" t="s">
        <v>10</v>
      </c>
      <c r="E116" s="347"/>
      <c r="F116" s="398"/>
      <c r="G116" s="398"/>
      <c r="H116" s="398"/>
      <c r="I116" s="398"/>
      <c r="J116" s="398"/>
      <c r="K116" s="398"/>
      <c r="L116" s="398"/>
    </row>
    <row r="117" spans="2:12" ht="31.5" hidden="1" customHeight="1">
      <c r="B117" s="408"/>
      <c r="C117" s="362"/>
      <c r="D117" s="37"/>
      <c r="E117" s="348"/>
      <c r="F117" s="399"/>
      <c r="G117" s="399"/>
      <c r="H117" s="399"/>
      <c r="I117" s="399"/>
      <c r="J117" s="399"/>
      <c r="K117" s="399"/>
      <c r="L117" s="399"/>
    </row>
    <row r="118" spans="2:12" ht="15" hidden="1" customHeight="1">
      <c r="B118" s="408"/>
      <c r="C118" s="362"/>
      <c r="D118" s="48" t="s">
        <v>12</v>
      </c>
      <c r="E118" s="348"/>
      <c r="F118" s="399"/>
      <c r="G118" s="399"/>
      <c r="H118" s="399"/>
      <c r="I118" s="399"/>
      <c r="J118" s="399"/>
      <c r="K118" s="399"/>
      <c r="L118" s="399"/>
    </row>
    <row r="119" spans="2:12" ht="30.75" hidden="1" customHeight="1">
      <c r="B119" s="408"/>
      <c r="C119" s="362"/>
      <c r="D119" s="11"/>
      <c r="E119" s="348"/>
      <c r="F119" s="399"/>
      <c r="G119" s="399"/>
      <c r="H119" s="399"/>
      <c r="I119" s="399"/>
      <c r="J119" s="399"/>
      <c r="K119" s="399"/>
      <c r="L119" s="399"/>
    </row>
    <row r="120" spans="2:12" ht="15" hidden="1" customHeight="1">
      <c r="B120" s="408"/>
      <c r="C120" s="362"/>
      <c r="D120" s="48" t="s">
        <v>14</v>
      </c>
      <c r="E120" s="348"/>
      <c r="F120" s="399"/>
      <c r="G120" s="399"/>
      <c r="H120" s="399"/>
      <c r="I120" s="399"/>
      <c r="J120" s="399"/>
      <c r="K120" s="399"/>
      <c r="L120" s="399"/>
    </row>
    <row r="121" spans="2:12" ht="15" hidden="1" customHeight="1">
      <c r="B121" s="409"/>
      <c r="C121" s="363"/>
      <c r="D121" s="37"/>
      <c r="E121" s="349"/>
      <c r="F121" s="400"/>
      <c r="G121" s="400"/>
      <c r="H121" s="400"/>
      <c r="I121" s="400"/>
      <c r="J121" s="400"/>
      <c r="K121" s="400"/>
      <c r="L121" s="400"/>
    </row>
    <row r="122" spans="2:12">
      <c r="B122" s="407"/>
      <c r="C122" s="361">
        <v>11002</v>
      </c>
      <c r="D122" s="48" t="s">
        <v>10</v>
      </c>
      <c r="E122" s="347">
        <v>40239.1</v>
      </c>
      <c r="F122" s="347">
        <v>360000</v>
      </c>
      <c r="G122" s="371">
        <v>105600</v>
      </c>
      <c r="H122" s="371">
        <v>237600</v>
      </c>
      <c r="I122" s="371">
        <v>369600</v>
      </c>
      <c r="J122" s="371">
        <v>528000</v>
      </c>
      <c r="K122" s="371">
        <v>528000</v>
      </c>
      <c r="L122" s="371">
        <v>528000</v>
      </c>
    </row>
    <row r="123" spans="2:12" ht="38.25">
      <c r="B123" s="408"/>
      <c r="C123" s="362"/>
      <c r="D123" s="116" t="s">
        <v>71</v>
      </c>
      <c r="E123" s="348"/>
      <c r="F123" s="348"/>
      <c r="G123" s="372">
        <v>105600</v>
      </c>
      <c r="H123" s="372">
        <v>237600</v>
      </c>
      <c r="I123" s="372">
        <v>369600</v>
      </c>
      <c r="J123" s="372"/>
      <c r="K123" s="372"/>
      <c r="L123" s="372"/>
    </row>
    <row r="124" spans="2:12">
      <c r="B124" s="408"/>
      <c r="C124" s="362"/>
      <c r="D124" s="48" t="s">
        <v>12</v>
      </c>
      <c r="E124" s="348"/>
      <c r="F124" s="348"/>
      <c r="G124" s="372">
        <v>105600</v>
      </c>
      <c r="H124" s="372">
        <v>237600</v>
      </c>
      <c r="I124" s="372">
        <v>369600</v>
      </c>
      <c r="J124" s="372"/>
      <c r="K124" s="372"/>
      <c r="L124" s="372"/>
    </row>
    <row r="125" spans="2:12" ht="84" customHeight="1">
      <c r="B125" s="408"/>
      <c r="C125" s="362"/>
      <c r="D125" s="49" t="s">
        <v>72</v>
      </c>
      <c r="E125" s="348"/>
      <c r="F125" s="348"/>
      <c r="G125" s="372">
        <v>105600</v>
      </c>
      <c r="H125" s="372">
        <v>237600</v>
      </c>
      <c r="I125" s="372">
        <v>369600</v>
      </c>
      <c r="J125" s="372"/>
      <c r="K125" s="372"/>
      <c r="L125" s="372"/>
    </row>
    <row r="126" spans="2:12">
      <c r="B126" s="408"/>
      <c r="C126" s="362"/>
      <c r="D126" s="48" t="s">
        <v>14</v>
      </c>
      <c r="E126" s="348"/>
      <c r="F126" s="348"/>
      <c r="G126" s="372">
        <v>105600</v>
      </c>
      <c r="H126" s="372">
        <v>237600</v>
      </c>
      <c r="I126" s="372">
        <v>369600</v>
      </c>
      <c r="J126" s="372"/>
      <c r="K126" s="372"/>
      <c r="L126" s="372"/>
    </row>
    <row r="127" spans="2:12">
      <c r="B127" s="409"/>
      <c r="C127" s="363"/>
      <c r="D127" s="37" t="s">
        <v>55</v>
      </c>
      <c r="E127" s="349"/>
      <c r="F127" s="349"/>
      <c r="G127" s="373">
        <v>105600</v>
      </c>
      <c r="H127" s="373">
        <v>237600</v>
      </c>
      <c r="I127" s="373">
        <v>369600</v>
      </c>
      <c r="J127" s="373"/>
      <c r="K127" s="373"/>
      <c r="L127" s="373"/>
    </row>
    <row r="128" spans="2:12" ht="0.75" customHeight="1">
      <c r="B128" s="407"/>
      <c r="C128" s="361">
        <v>11003</v>
      </c>
      <c r="D128" s="48" t="s">
        <v>10</v>
      </c>
      <c r="E128" s="347"/>
      <c r="F128" s="347"/>
      <c r="G128" s="347"/>
      <c r="H128" s="347"/>
      <c r="I128" s="347"/>
      <c r="J128" s="347"/>
      <c r="K128" s="347"/>
      <c r="L128" s="347"/>
    </row>
    <row r="129" spans="2:12" ht="41.25" hidden="1" customHeight="1">
      <c r="B129" s="408"/>
      <c r="C129" s="362"/>
      <c r="D129" s="37" t="s">
        <v>130</v>
      </c>
      <c r="E129" s="348"/>
      <c r="F129" s="348"/>
      <c r="G129" s="348"/>
      <c r="H129" s="348"/>
      <c r="I129" s="348"/>
      <c r="J129" s="348"/>
      <c r="K129" s="348"/>
      <c r="L129" s="348"/>
    </row>
    <row r="130" spans="2:12" hidden="1">
      <c r="B130" s="408"/>
      <c r="C130" s="362"/>
      <c r="D130" s="48" t="s">
        <v>12</v>
      </c>
      <c r="E130" s="348"/>
      <c r="F130" s="348"/>
      <c r="G130" s="348"/>
      <c r="H130" s="348"/>
      <c r="I130" s="348"/>
      <c r="J130" s="348"/>
      <c r="K130" s="348"/>
      <c r="L130" s="348"/>
    </row>
    <row r="131" spans="2:12" ht="67.5" hidden="1" customHeight="1">
      <c r="B131" s="408"/>
      <c r="C131" s="362"/>
      <c r="D131" s="49" t="s">
        <v>131</v>
      </c>
      <c r="E131" s="348"/>
      <c r="F131" s="348"/>
      <c r="G131" s="348"/>
      <c r="H131" s="348"/>
      <c r="I131" s="348"/>
      <c r="J131" s="348"/>
      <c r="K131" s="348"/>
      <c r="L131" s="348"/>
    </row>
    <row r="132" spans="2:12" hidden="1">
      <c r="B132" s="408"/>
      <c r="C132" s="362"/>
      <c r="D132" s="48" t="s">
        <v>14</v>
      </c>
      <c r="E132" s="348"/>
      <c r="F132" s="348"/>
      <c r="G132" s="348"/>
      <c r="H132" s="348"/>
      <c r="I132" s="348"/>
      <c r="J132" s="348"/>
      <c r="K132" s="348"/>
      <c r="L132" s="348"/>
    </row>
    <row r="133" spans="2:12" ht="15.75" hidden="1" customHeight="1">
      <c r="B133" s="409"/>
      <c r="C133" s="363"/>
      <c r="D133" s="37" t="s">
        <v>55</v>
      </c>
      <c r="E133" s="349"/>
      <c r="F133" s="349"/>
      <c r="G133" s="349"/>
      <c r="H133" s="349"/>
      <c r="I133" s="349"/>
      <c r="J133" s="349"/>
      <c r="K133" s="349"/>
      <c r="L133" s="349"/>
    </row>
    <row r="134" spans="2:12" ht="0.75" customHeight="1">
      <c r="B134" s="393"/>
      <c r="C134" s="395">
        <v>11004</v>
      </c>
      <c r="D134" s="224" t="s">
        <v>115</v>
      </c>
      <c r="E134" s="354">
        <v>298575.40000000002</v>
      </c>
      <c r="F134" s="354">
        <v>300000</v>
      </c>
      <c r="G134" s="86"/>
      <c r="H134" s="86"/>
      <c r="I134" s="86"/>
      <c r="J134" s="86"/>
      <c r="K134" s="86"/>
      <c r="L134" s="86"/>
    </row>
    <row r="135" spans="2:12" ht="57" customHeight="1">
      <c r="B135" s="394"/>
      <c r="C135" s="396"/>
      <c r="D135" s="116" t="s">
        <v>175</v>
      </c>
      <c r="E135" s="355"/>
      <c r="F135" s="355"/>
      <c r="G135" s="354">
        <f>+J135*0.2</f>
        <v>116294.06000000001</v>
      </c>
      <c r="H135" s="354">
        <f>+J135*0.45</f>
        <v>261661.63500000004</v>
      </c>
      <c r="I135" s="354">
        <f>+J135*0.7</f>
        <v>407029.21</v>
      </c>
      <c r="J135" s="354">
        <v>581470.30000000005</v>
      </c>
      <c r="K135" s="354">
        <v>581470.30000000005</v>
      </c>
      <c r="L135" s="354">
        <v>581470.30000000005</v>
      </c>
    </row>
    <row r="136" spans="2:12" ht="20.25" customHeight="1">
      <c r="B136" s="394"/>
      <c r="C136" s="396"/>
      <c r="D136" s="224" t="s">
        <v>176</v>
      </c>
      <c r="E136" s="355"/>
      <c r="F136" s="355"/>
      <c r="G136" s="355"/>
      <c r="H136" s="355"/>
      <c r="I136" s="355"/>
      <c r="J136" s="355"/>
      <c r="K136" s="355"/>
      <c r="L136" s="355"/>
    </row>
    <row r="137" spans="2:12" ht="53.25" customHeight="1">
      <c r="B137" s="394"/>
      <c r="C137" s="396"/>
      <c r="D137" s="116" t="s">
        <v>177</v>
      </c>
      <c r="E137" s="355"/>
      <c r="F137" s="355"/>
      <c r="G137" s="355"/>
      <c r="H137" s="355"/>
      <c r="I137" s="355"/>
      <c r="J137" s="355"/>
      <c r="K137" s="355"/>
      <c r="L137" s="355"/>
    </row>
    <row r="138" spans="2:12" ht="19.5" customHeight="1">
      <c r="B138" s="394"/>
      <c r="C138" s="396"/>
      <c r="D138" s="224" t="s">
        <v>118</v>
      </c>
      <c r="E138" s="355"/>
      <c r="F138" s="355"/>
      <c r="G138" s="355"/>
      <c r="H138" s="355"/>
      <c r="I138" s="355"/>
      <c r="J138" s="355"/>
      <c r="K138" s="355"/>
      <c r="L138" s="355"/>
    </row>
    <row r="139" spans="2:12" ht="18" customHeight="1">
      <c r="B139" s="394"/>
      <c r="C139" s="397"/>
      <c r="D139" s="116" t="s">
        <v>178</v>
      </c>
      <c r="E139" s="356"/>
      <c r="F139" s="356"/>
      <c r="G139" s="355"/>
      <c r="H139" s="355"/>
      <c r="I139" s="355"/>
      <c r="J139" s="355"/>
      <c r="K139" s="355"/>
      <c r="L139" s="355"/>
    </row>
    <row r="140" spans="2:12" ht="0.75" customHeight="1">
      <c r="B140" s="366"/>
      <c r="C140" s="411"/>
      <c r="D140" s="28" t="s">
        <v>10</v>
      </c>
      <c r="E140" s="347"/>
      <c r="F140" s="347"/>
      <c r="G140" s="347"/>
      <c r="H140" s="347"/>
      <c r="I140" s="347"/>
      <c r="J140" s="347"/>
      <c r="K140" s="347"/>
      <c r="L140" s="347"/>
    </row>
    <row r="141" spans="2:12" ht="41.25" hidden="1" customHeight="1">
      <c r="B141" s="367"/>
      <c r="C141" s="412"/>
      <c r="D141" s="27"/>
      <c r="E141" s="348"/>
      <c r="F141" s="348"/>
      <c r="G141" s="348"/>
      <c r="H141" s="348"/>
      <c r="I141" s="348"/>
      <c r="J141" s="348"/>
      <c r="K141" s="348"/>
      <c r="L141" s="348"/>
    </row>
    <row r="142" spans="2:12" ht="1.5" hidden="1" customHeight="1">
      <c r="B142" s="367"/>
      <c r="C142" s="412"/>
      <c r="D142" s="28" t="s">
        <v>12</v>
      </c>
      <c r="E142" s="348"/>
      <c r="F142" s="348"/>
      <c r="G142" s="348"/>
      <c r="H142" s="348"/>
      <c r="I142" s="348"/>
      <c r="J142" s="348"/>
      <c r="K142" s="348"/>
      <c r="L142" s="348"/>
    </row>
    <row r="143" spans="2:12" ht="39" hidden="1" customHeight="1">
      <c r="B143" s="367"/>
      <c r="C143" s="412"/>
      <c r="D143" s="27"/>
      <c r="E143" s="348"/>
      <c r="F143" s="348"/>
      <c r="G143" s="348"/>
      <c r="H143" s="348"/>
      <c r="I143" s="348"/>
      <c r="J143" s="348"/>
      <c r="K143" s="348"/>
      <c r="L143" s="348"/>
    </row>
    <row r="144" spans="2:12" ht="15.75" hidden="1" customHeight="1">
      <c r="B144" s="367"/>
      <c r="C144" s="412"/>
      <c r="D144" s="28" t="s">
        <v>14</v>
      </c>
      <c r="E144" s="348"/>
      <c r="F144" s="348"/>
      <c r="G144" s="348"/>
      <c r="H144" s="348"/>
      <c r="I144" s="348"/>
      <c r="J144" s="348"/>
      <c r="K144" s="348"/>
      <c r="L144" s="348"/>
    </row>
    <row r="145" spans="2:12" ht="15.75" hidden="1" customHeight="1">
      <c r="B145" s="367"/>
      <c r="C145" s="413"/>
      <c r="D145" s="29"/>
      <c r="E145" s="348"/>
      <c r="F145" s="348"/>
      <c r="G145" s="348"/>
      <c r="H145" s="348"/>
      <c r="I145" s="348"/>
      <c r="J145" s="348"/>
      <c r="K145" s="348"/>
      <c r="L145" s="348"/>
    </row>
    <row r="146" spans="2:12" ht="57" hidden="1" customHeight="1">
      <c r="B146" s="393"/>
      <c r="C146" s="395">
        <v>11005</v>
      </c>
      <c r="D146" s="116" t="s">
        <v>219</v>
      </c>
      <c r="E146" s="354"/>
      <c r="F146" s="354"/>
      <c r="G146" s="334"/>
      <c r="H146" s="334"/>
      <c r="I146" s="334"/>
      <c r="J146" s="334"/>
      <c r="K146" s="334"/>
      <c r="L146" s="334"/>
    </row>
    <row r="147" spans="2:12" ht="20.25" hidden="1" customHeight="1">
      <c r="B147" s="394"/>
      <c r="C147" s="396"/>
      <c r="D147" s="224" t="s">
        <v>176</v>
      </c>
      <c r="E147" s="355"/>
      <c r="F147" s="355"/>
      <c r="G147" s="335"/>
      <c r="H147" s="335"/>
      <c r="I147" s="335"/>
      <c r="J147" s="335"/>
      <c r="K147" s="335"/>
      <c r="L147" s="335"/>
    </row>
    <row r="148" spans="2:12" ht="53.25" hidden="1" customHeight="1">
      <c r="B148" s="394"/>
      <c r="C148" s="396"/>
      <c r="D148" s="116" t="s">
        <v>218</v>
      </c>
      <c r="E148" s="355"/>
      <c r="F148" s="355"/>
      <c r="G148" s="335"/>
      <c r="H148" s="335"/>
      <c r="I148" s="335"/>
      <c r="J148" s="335"/>
      <c r="K148" s="335"/>
      <c r="L148" s="335"/>
    </row>
    <row r="149" spans="2:12" ht="19.5" hidden="1" customHeight="1">
      <c r="B149" s="394"/>
      <c r="C149" s="396"/>
      <c r="D149" s="224" t="s">
        <v>118</v>
      </c>
      <c r="E149" s="355"/>
      <c r="F149" s="355"/>
      <c r="G149" s="335"/>
      <c r="H149" s="335"/>
      <c r="I149" s="335"/>
      <c r="J149" s="335"/>
      <c r="K149" s="335"/>
      <c r="L149" s="335"/>
    </row>
    <row r="150" spans="2:12" ht="18" hidden="1" customHeight="1">
      <c r="B150" s="394"/>
      <c r="C150" s="396"/>
      <c r="D150" s="116" t="s">
        <v>178</v>
      </c>
      <c r="E150" s="355"/>
      <c r="F150" s="355"/>
      <c r="G150" s="335"/>
      <c r="H150" s="335"/>
      <c r="I150" s="335"/>
      <c r="J150" s="335"/>
      <c r="K150" s="335"/>
      <c r="L150" s="335"/>
    </row>
    <row r="151" spans="2:12" hidden="1">
      <c r="B151" s="394"/>
      <c r="C151" s="397"/>
      <c r="D151" s="336"/>
      <c r="E151" s="336"/>
      <c r="F151" s="336"/>
      <c r="G151" s="336"/>
      <c r="H151" s="336"/>
      <c r="I151" s="336"/>
      <c r="J151" s="336"/>
      <c r="K151" s="336"/>
      <c r="L151" s="336"/>
    </row>
    <row r="152" spans="2:12" ht="25.5" hidden="1">
      <c r="B152" s="393"/>
      <c r="C152" s="395">
        <v>11006</v>
      </c>
      <c r="D152" s="116" t="s">
        <v>220</v>
      </c>
      <c r="E152" s="337"/>
      <c r="F152" s="337"/>
      <c r="G152" s="334"/>
      <c r="H152" s="334"/>
      <c r="I152" s="334"/>
      <c r="J152" s="334"/>
      <c r="K152" s="334"/>
      <c r="L152" s="334"/>
    </row>
    <row r="153" spans="2:12" ht="20.25" hidden="1" customHeight="1">
      <c r="B153" s="394"/>
      <c r="C153" s="396"/>
      <c r="D153" s="224" t="s">
        <v>176</v>
      </c>
      <c r="E153" s="337"/>
      <c r="F153" s="337"/>
      <c r="G153" s="335"/>
      <c r="H153" s="335"/>
      <c r="I153" s="335"/>
      <c r="J153" s="335"/>
      <c r="K153" s="335"/>
      <c r="L153" s="335"/>
    </row>
    <row r="154" spans="2:12" ht="75" hidden="1" customHeight="1">
      <c r="B154" s="394"/>
      <c r="C154" s="396"/>
      <c r="D154" s="116" t="s">
        <v>221</v>
      </c>
      <c r="E154" s="337"/>
      <c r="F154" s="337"/>
      <c r="G154" s="335"/>
      <c r="H154" s="335"/>
      <c r="I154" s="335"/>
      <c r="J154" s="335"/>
      <c r="K154" s="335"/>
      <c r="L154" s="335"/>
    </row>
    <row r="155" spans="2:12" ht="19.5" hidden="1" customHeight="1">
      <c r="B155" s="394"/>
      <c r="C155" s="396"/>
      <c r="D155" s="224" t="s">
        <v>118</v>
      </c>
      <c r="E155" s="337"/>
      <c r="F155" s="337"/>
      <c r="G155" s="335"/>
      <c r="H155" s="335"/>
      <c r="I155" s="335"/>
      <c r="J155" s="335"/>
      <c r="K155" s="335"/>
      <c r="L155" s="335"/>
    </row>
    <row r="156" spans="2:12" ht="18" hidden="1" customHeight="1">
      <c r="B156" s="394"/>
      <c r="C156" s="396"/>
      <c r="D156" s="223" t="s">
        <v>178</v>
      </c>
      <c r="E156" s="337"/>
      <c r="F156" s="337"/>
      <c r="G156" s="335"/>
      <c r="H156" s="335"/>
      <c r="I156" s="335"/>
      <c r="J156" s="335"/>
      <c r="K156" s="335"/>
      <c r="L156" s="335"/>
    </row>
    <row r="157" spans="2:12" hidden="1">
      <c r="B157" s="394"/>
      <c r="C157" s="397"/>
      <c r="D157" s="336"/>
      <c r="E157" s="336"/>
      <c r="F157" s="336"/>
      <c r="G157" s="336"/>
      <c r="H157" s="336"/>
      <c r="I157" s="336"/>
      <c r="J157" s="336"/>
      <c r="K157" s="336"/>
      <c r="L157" s="336"/>
    </row>
    <row r="158" spans="2:12" ht="25.5" hidden="1">
      <c r="B158" s="393"/>
      <c r="C158" s="395">
        <v>11007</v>
      </c>
      <c r="D158" s="116" t="s">
        <v>222</v>
      </c>
      <c r="E158" s="337"/>
      <c r="F158" s="337"/>
      <c r="G158" s="334"/>
      <c r="H158" s="334"/>
      <c r="I158" s="334"/>
      <c r="J158" s="334"/>
      <c r="K158" s="334"/>
      <c r="L158" s="334"/>
    </row>
    <row r="159" spans="2:12" ht="20.25" hidden="1" customHeight="1">
      <c r="B159" s="394"/>
      <c r="C159" s="396"/>
      <c r="D159" s="224" t="s">
        <v>176</v>
      </c>
      <c r="E159" s="337"/>
      <c r="F159" s="337"/>
      <c r="G159" s="335"/>
      <c r="H159" s="335"/>
      <c r="I159" s="335"/>
      <c r="J159" s="335"/>
      <c r="K159" s="335"/>
      <c r="L159" s="335"/>
    </row>
    <row r="160" spans="2:12" ht="75" hidden="1" customHeight="1">
      <c r="B160" s="394"/>
      <c r="C160" s="396"/>
      <c r="D160" s="116" t="s">
        <v>223</v>
      </c>
      <c r="E160" s="337"/>
      <c r="F160" s="337"/>
      <c r="G160" s="335"/>
      <c r="H160" s="335"/>
      <c r="I160" s="335"/>
      <c r="J160" s="335"/>
      <c r="K160" s="335"/>
      <c r="L160" s="335"/>
    </row>
    <row r="161" spans="2:12" ht="19.5" hidden="1" customHeight="1">
      <c r="B161" s="394"/>
      <c r="C161" s="396"/>
      <c r="D161" s="224" t="s">
        <v>118</v>
      </c>
      <c r="E161" s="337"/>
      <c r="F161" s="337"/>
      <c r="G161" s="335"/>
      <c r="H161" s="335"/>
      <c r="I161" s="335"/>
      <c r="J161" s="335"/>
      <c r="K161" s="335"/>
      <c r="L161" s="335"/>
    </row>
    <row r="162" spans="2:12" ht="18" hidden="1" customHeight="1">
      <c r="B162" s="394"/>
      <c r="C162" s="396"/>
      <c r="D162" s="116" t="s">
        <v>178</v>
      </c>
      <c r="E162" s="337"/>
      <c r="F162" s="337"/>
      <c r="G162" s="335"/>
      <c r="H162" s="335"/>
      <c r="I162" s="335"/>
      <c r="J162" s="335"/>
      <c r="K162" s="335"/>
      <c r="L162" s="335"/>
    </row>
    <row r="163" spans="2:12" hidden="1">
      <c r="B163" s="394"/>
      <c r="C163" s="397"/>
      <c r="D163" s="336"/>
      <c r="E163" s="336"/>
      <c r="F163" s="336"/>
      <c r="G163" s="336"/>
      <c r="H163" s="336"/>
      <c r="I163" s="336"/>
      <c r="J163" s="336"/>
      <c r="K163" s="336"/>
      <c r="L163" s="336"/>
    </row>
    <row r="164" spans="2:12" hidden="1">
      <c r="B164" s="393"/>
      <c r="C164" s="395">
        <v>11008</v>
      </c>
      <c r="D164" s="116" t="s">
        <v>224</v>
      </c>
      <c r="E164" s="337"/>
      <c r="F164" s="337"/>
      <c r="G164" s="334"/>
      <c r="H164" s="334"/>
      <c r="I164" s="334"/>
      <c r="J164" s="334"/>
      <c r="K164" s="334"/>
      <c r="L164" s="334"/>
    </row>
    <row r="165" spans="2:12" ht="20.25" hidden="1" customHeight="1">
      <c r="B165" s="394"/>
      <c r="C165" s="396"/>
      <c r="D165" s="224" t="s">
        <v>176</v>
      </c>
      <c r="E165" s="337"/>
      <c r="F165" s="337"/>
      <c r="G165" s="335"/>
      <c r="H165" s="335"/>
      <c r="I165" s="335"/>
      <c r="J165" s="335"/>
      <c r="K165" s="335"/>
      <c r="L165" s="335"/>
    </row>
    <row r="166" spans="2:12" ht="83.25" hidden="1" customHeight="1">
      <c r="B166" s="394"/>
      <c r="C166" s="396"/>
      <c r="D166" s="116" t="s">
        <v>226</v>
      </c>
      <c r="E166" s="337"/>
      <c r="F166" s="337"/>
      <c r="G166" s="335"/>
      <c r="H166" s="335"/>
      <c r="I166" s="335"/>
      <c r="J166" s="335"/>
      <c r="K166" s="335"/>
      <c r="L166" s="335"/>
    </row>
    <row r="167" spans="2:12" ht="19.5" hidden="1" customHeight="1">
      <c r="B167" s="394"/>
      <c r="C167" s="396"/>
      <c r="D167" s="224" t="s">
        <v>118</v>
      </c>
      <c r="E167" s="337"/>
      <c r="F167" s="337"/>
      <c r="G167" s="335"/>
      <c r="H167" s="335"/>
      <c r="I167" s="335"/>
      <c r="J167" s="335"/>
      <c r="K167" s="335"/>
      <c r="L167" s="335"/>
    </row>
    <row r="168" spans="2:12" ht="18" hidden="1" customHeight="1">
      <c r="B168" s="394"/>
      <c r="C168" s="396"/>
      <c r="D168" s="223" t="s">
        <v>178</v>
      </c>
      <c r="E168" s="337"/>
      <c r="F168" s="337"/>
      <c r="G168" s="335"/>
      <c r="H168" s="335"/>
      <c r="I168" s="335"/>
      <c r="J168" s="335"/>
      <c r="K168" s="335"/>
      <c r="L168" s="335"/>
    </row>
    <row r="169" spans="2:12" hidden="1">
      <c r="B169" s="394"/>
      <c r="C169" s="397"/>
      <c r="D169" s="336"/>
      <c r="E169" s="336"/>
      <c r="F169" s="336"/>
      <c r="G169" s="336"/>
      <c r="H169" s="336"/>
      <c r="I169" s="336"/>
      <c r="J169" s="336"/>
      <c r="K169" s="336"/>
      <c r="L169" s="336"/>
    </row>
    <row r="170" spans="2:12" hidden="1">
      <c r="B170" s="393"/>
      <c r="C170" s="395">
        <v>11009</v>
      </c>
      <c r="D170" s="116" t="s">
        <v>228</v>
      </c>
      <c r="E170" s="337"/>
      <c r="F170" s="337"/>
      <c r="G170" s="334"/>
      <c r="H170" s="334"/>
      <c r="I170" s="334"/>
      <c r="J170" s="334"/>
      <c r="K170" s="334"/>
      <c r="L170" s="334"/>
    </row>
    <row r="171" spans="2:12" ht="20.25" hidden="1" customHeight="1">
      <c r="B171" s="394"/>
      <c r="C171" s="396"/>
      <c r="D171" s="224" t="s">
        <v>176</v>
      </c>
      <c r="E171" s="337"/>
      <c r="F171" s="337"/>
      <c r="G171" s="335"/>
      <c r="H171" s="335"/>
      <c r="I171" s="335"/>
      <c r="J171" s="335"/>
      <c r="K171" s="335"/>
      <c r="L171" s="335"/>
    </row>
    <row r="172" spans="2:12" ht="48" hidden="1" customHeight="1">
      <c r="B172" s="394"/>
      <c r="C172" s="396"/>
      <c r="D172" s="116" t="s">
        <v>229</v>
      </c>
      <c r="E172" s="337"/>
      <c r="F172" s="337"/>
      <c r="G172" s="335"/>
      <c r="H172" s="335"/>
      <c r="I172" s="335"/>
      <c r="J172" s="335"/>
      <c r="K172" s="335"/>
      <c r="L172" s="335"/>
    </row>
    <row r="173" spans="2:12" ht="19.5" hidden="1" customHeight="1">
      <c r="B173" s="394"/>
      <c r="C173" s="396"/>
      <c r="D173" s="224" t="s">
        <v>118</v>
      </c>
      <c r="E173" s="337"/>
      <c r="F173" s="337"/>
      <c r="G173" s="335"/>
      <c r="H173" s="335"/>
      <c r="I173" s="335"/>
      <c r="J173" s="335"/>
      <c r="K173" s="335"/>
      <c r="L173" s="335"/>
    </row>
    <row r="174" spans="2:12" ht="18" hidden="1" customHeight="1">
      <c r="B174" s="394"/>
      <c r="C174" s="396"/>
      <c r="D174" s="116" t="s">
        <v>178</v>
      </c>
      <c r="E174" s="337"/>
      <c r="F174" s="337"/>
      <c r="G174" s="335"/>
      <c r="H174" s="335"/>
      <c r="I174" s="335"/>
      <c r="J174" s="335"/>
      <c r="K174" s="335"/>
      <c r="L174" s="335"/>
    </row>
    <row r="175" spans="2:12" hidden="1">
      <c r="B175" s="394"/>
      <c r="C175" s="397"/>
      <c r="D175" s="336"/>
      <c r="E175" s="336"/>
      <c r="F175" s="336"/>
      <c r="G175" s="336"/>
      <c r="H175" s="336"/>
      <c r="I175" s="336"/>
      <c r="J175" s="336"/>
      <c r="K175" s="336"/>
      <c r="L175" s="336"/>
    </row>
    <row r="176" spans="2:12" ht="34.5" hidden="1" customHeight="1">
      <c r="B176" s="393"/>
      <c r="C176" s="395">
        <v>11010</v>
      </c>
      <c r="D176" s="116" t="s">
        <v>230</v>
      </c>
      <c r="E176" s="337"/>
      <c r="F176" s="337"/>
      <c r="G176" s="334"/>
      <c r="H176" s="334"/>
      <c r="I176" s="334"/>
      <c r="J176" s="334"/>
      <c r="K176" s="334"/>
      <c r="L176" s="334"/>
    </row>
    <row r="177" spans="2:12" ht="20.25" hidden="1" customHeight="1">
      <c r="B177" s="394"/>
      <c r="C177" s="396"/>
      <c r="D177" s="224" t="s">
        <v>176</v>
      </c>
      <c r="E177" s="337"/>
      <c r="F177" s="337"/>
      <c r="G177" s="335"/>
      <c r="H177" s="335"/>
      <c r="I177" s="335"/>
      <c r="J177" s="335"/>
      <c r="K177" s="335"/>
      <c r="L177" s="335"/>
    </row>
    <row r="178" spans="2:12" ht="75" hidden="1" customHeight="1">
      <c r="B178" s="394"/>
      <c r="C178" s="396"/>
      <c r="D178" s="116" t="s">
        <v>231</v>
      </c>
      <c r="E178" s="337"/>
      <c r="F178" s="337"/>
      <c r="G178" s="335"/>
      <c r="H178" s="335"/>
      <c r="I178" s="335"/>
      <c r="J178" s="335"/>
      <c r="K178" s="335"/>
      <c r="L178" s="335"/>
    </row>
    <row r="179" spans="2:12" ht="19.5" hidden="1" customHeight="1">
      <c r="B179" s="394"/>
      <c r="C179" s="396"/>
      <c r="D179" s="224" t="s">
        <v>118</v>
      </c>
      <c r="E179" s="337"/>
      <c r="F179" s="337"/>
      <c r="G179" s="335"/>
      <c r="H179" s="335"/>
      <c r="I179" s="335"/>
      <c r="J179" s="335"/>
      <c r="K179" s="335"/>
      <c r="L179" s="335"/>
    </row>
    <row r="180" spans="2:12" ht="18" hidden="1" customHeight="1">
      <c r="B180" s="394"/>
      <c r="C180" s="396"/>
      <c r="D180" s="223" t="s">
        <v>178</v>
      </c>
      <c r="E180" s="337"/>
      <c r="F180" s="337"/>
      <c r="G180" s="335"/>
      <c r="H180" s="335"/>
      <c r="I180" s="335"/>
      <c r="J180" s="335"/>
      <c r="K180" s="335"/>
      <c r="L180" s="335"/>
    </row>
    <row r="181" spans="2:12" hidden="1">
      <c r="B181" s="394"/>
      <c r="C181" s="397"/>
      <c r="D181" s="336"/>
      <c r="E181" s="336"/>
      <c r="F181" s="336"/>
      <c r="G181" s="336"/>
      <c r="H181" s="336"/>
      <c r="I181" s="336"/>
      <c r="J181" s="336"/>
      <c r="K181" s="336"/>
      <c r="L181" s="336"/>
    </row>
    <row r="182" spans="2:12" ht="25.5" hidden="1">
      <c r="B182" s="393"/>
      <c r="C182" s="395">
        <v>11011</v>
      </c>
      <c r="D182" s="116" t="s">
        <v>232</v>
      </c>
      <c r="E182" s="337"/>
      <c r="F182" s="337"/>
      <c r="G182" s="334"/>
      <c r="H182" s="334"/>
      <c r="I182" s="334"/>
      <c r="J182" s="334"/>
      <c r="K182" s="334"/>
      <c r="L182" s="334"/>
    </row>
    <row r="183" spans="2:12" ht="20.25" hidden="1" customHeight="1">
      <c r="B183" s="394"/>
      <c r="C183" s="396"/>
      <c r="D183" s="224" t="s">
        <v>176</v>
      </c>
      <c r="E183" s="337"/>
      <c r="F183" s="337"/>
      <c r="G183" s="335"/>
      <c r="H183" s="335"/>
      <c r="I183" s="335"/>
      <c r="J183" s="335"/>
      <c r="K183" s="335"/>
      <c r="L183" s="335"/>
    </row>
    <row r="184" spans="2:12" ht="50.25" hidden="1" customHeight="1">
      <c r="B184" s="394"/>
      <c r="C184" s="396"/>
      <c r="D184" s="116" t="s">
        <v>233</v>
      </c>
      <c r="E184" s="337"/>
      <c r="F184" s="337"/>
      <c r="G184" s="335"/>
      <c r="H184" s="335"/>
      <c r="I184" s="335"/>
      <c r="J184" s="335"/>
      <c r="K184" s="335"/>
      <c r="L184" s="335"/>
    </row>
    <row r="185" spans="2:12" ht="19.5" hidden="1" customHeight="1">
      <c r="B185" s="394"/>
      <c r="C185" s="396"/>
      <c r="D185" s="224" t="s">
        <v>118</v>
      </c>
      <c r="E185" s="337"/>
      <c r="F185" s="337"/>
      <c r="G185" s="335"/>
      <c r="H185" s="335"/>
      <c r="I185" s="335"/>
      <c r="J185" s="335"/>
      <c r="K185" s="335"/>
      <c r="L185" s="335"/>
    </row>
    <row r="186" spans="2:12" ht="18" hidden="1" customHeight="1">
      <c r="B186" s="394"/>
      <c r="C186" s="396"/>
      <c r="D186" s="116" t="s">
        <v>178</v>
      </c>
      <c r="E186" s="337"/>
      <c r="F186" s="337"/>
      <c r="G186" s="335"/>
      <c r="H186" s="335"/>
      <c r="I186" s="335"/>
      <c r="J186" s="335"/>
      <c r="K186" s="335"/>
      <c r="L186" s="335"/>
    </row>
    <row r="187" spans="2:12" hidden="1">
      <c r="B187" s="394"/>
      <c r="C187" s="397"/>
      <c r="D187" s="336"/>
      <c r="E187" s="336"/>
      <c r="F187" s="336"/>
      <c r="G187" s="336"/>
      <c r="H187" s="336"/>
      <c r="I187" s="336"/>
      <c r="J187" s="336"/>
      <c r="K187" s="336"/>
      <c r="L187" s="336"/>
    </row>
    <row r="188" spans="2:12" hidden="1">
      <c r="B188" s="393"/>
      <c r="C188" s="395">
        <v>11012</v>
      </c>
      <c r="D188" s="116" t="s">
        <v>234</v>
      </c>
      <c r="E188" s="337"/>
      <c r="F188" s="337"/>
      <c r="G188" s="334">
        <v>0</v>
      </c>
      <c r="H188" s="334"/>
      <c r="I188" s="334"/>
      <c r="J188" s="334"/>
      <c r="K188" s="334"/>
      <c r="L188" s="334"/>
    </row>
    <row r="189" spans="2:12" ht="20.25" hidden="1" customHeight="1">
      <c r="B189" s="394"/>
      <c r="C189" s="396"/>
      <c r="D189" s="224" t="s">
        <v>176</v>
      </c>
      <c r="E189" s="337"/>
      <c r="F189" s="337"/>
      <c r="G189" s="335"/>
      <c r="H189" s="335"/>
      <c r="I189" s="335"/>
      <c r="J189" s="335"/>
      <c r="K189" s="335"/>
      <c r="L189" s="335"/>
    </row>
    <row r="190" spans="2:12" ht="199.5" hidden="1" customHeight="1">
      <c r="B190" s="394"/>
      <c r="C190" s="396"/>
      <c r="D190" s="116" t="s">
        <v>283</v>
      </c>
      <c r="E190" s="337"/>
      <c r="F190" s="337"/>
      <c r="G190" s="335"/>
      <c r="H190" s="335"/>
      <c r="I190" s="335"/>
      <c r="J190" s="335"/>
      <c r="K190" s="335"/>
      <c r="L190" s="335"/>
    </row>
    <row r="191" spans="2:12" ht="19.5" hidden="1" customHeight="1">
      <c r="B191" s="394"/>
      <c r="C191" s="396"/>
      <c r="D191" s="224" t="s">
        <v>118</v>
      </c>
      <c r="E191" s="337"/>
      <c r="F191" s="337"/>
      <c r="G191" s="335"/>
      <c r="H191" s="335"/>
      <c r="I191" s="335"/>
      <c r="J191" s="335"/>
      <c r="K191" s="335"/>
      <c r="L191" s="335"/>
    </row>
    <row r="192" spans="2:12" ht="18" hidden="1" customHeight="1">
      <c r="B192" s="394"/>
      <c r="C192" s="396"/>
      <c r="D192" s="116" t="s">
        <v>178</v>
      </c>
      <c r="E192" s="337"/>
      <c r="F192" s="337"/>
      <c r="G192" s="335"/>
      <c r="H192" s="335"/>
      <c r="I192" s="335"/>
      <c r="J192" s="335"/>
      <c r="K192" s="335"/>
      <c r="L192" s="335"/>
    </row>
    <row r="193" spans="2:12" hidden="1">
      <c r="B193" s="394"/>
      <c r="C193" s="397"/>
      <c r="D193" s="336"/>
      <c r="E193" s="336"/>
      <c r="F193" s="336"/>
      <c r="G193" s="336"/>
      <c r="H193" s="336"/>
      <c r="I193" s="336"/>
      <c r="J193" s="336"/>
      <c r="K193" s="336"/>
      <c r="L193" s="336"/>
    </row>
    <row r="194" spans="2:12" s="52" customFormat="1" hidden="1">
      <c r="B194" s="429" t="s">
        <v>269</v>
      </c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</row>
    <row r="195" spans="2:12" ht="0.75" customHeight="1">
      <c r="B195" s="393"/>
      <c r="C195" s="395">
        <v>32001</v>
      </c>
      <c r="D195" s="116" t="s">
        <v>225</v>
      </c>
      <c r="E195" s="337"/>
      <c r="F195" s="337"/>
      <c r="G195" s="334"/>
      <c r="H195" s="334"/>
      <c r="I195" s="334"/>
      <c r="J195" s="334"/>
      <c r="K195" s="334"/>
      <c r="L195" s="334"/>
    </row>
    <row r="196" spans="2:12" ht="20.25" hidden="1" customHeight="1">
      <c r="B196" s="394"/>
      <c r="C196" s="396"/>
      <c r="D196" s="224" t="s">
        <v>176</v>
      </c>
      <c r="E196" s="337"/>
      <c r="F196" s="337"/>
      <c r="G196" s="335"/>
      <c r="H196" s="335"/>
      <c r="I196" s="335"/>
      <c r="J196" s="335"/>
      <c r="K196" s="335"/>
      <c r="L196" s="335"/>
    </row>
    <row r="197" spans="2:12" ht="101.25" hidden="1" customHeight="1">
      <c r="B197" s="394"/>
      <c r="C197" s="396"/>
      <c r="D197" s="116" t="s">
        <v>227</v>
      </c>
      <c r="E197" s="337"/>
      <c r="F197" s="337"/>
      <c r="G197" s="335"/>
      <c r="H197" s="335"/>
      <c r="I197" s="335"/>
      <c r="J197" s="335"/>
      <c r="K197" s="335"/>
      <c r="L197" s="335"/>
    </row>
    <row r="198" spans="2:12" ht="19.5" hidden="1" customHeight="1">
      <c r="B198" s="394"/>
      <c r="C198" s="396"/>
      <c r="D198" s="224" t="s">
        <v>118</v>
      </c>
      <c r="E198" s="337"/>
      <c r="F198" s="337"/>
      <c r="G198" s="335"/>
      <c r="H198" s="335"/>
      <c r="I198" s="335"/>
      <c r="J198" s="335"/>
      <c r="K198" s="335"/>
      <c r="L198" s="335"/>
    </row>
    <row r="199" spans="2:12" ht="41.25" hidden="1" customHeight="1">
      <c r="B199" s="394"/>
      <c r="C199" s="396"/>
      <c r="D199" s="220" t="s">
        <v>129</v>
      </c>
      <c r="E199" s="337"/>
      <c r="F199" s="337"/>
      <c r="G199" s="335"/>
      <c r="H199" s="335"/>
      <c r="I199" s="335"/>
      <c r="J199" s="335"/>
      <c r="K199" s="335"/>
      <c r="L199" s="335"/>
    </row>
    <row r="200" spans="2:12" hidden="1">
      <c r="B200" s="394"/>
      <c r="C200" s="397"/>
      <c r="D200" s="336"/>
      <c r="E200" s="336"/>
      <c r="F200" s="336"/>
      <c r="G200" s="336"/>
      <c r="H200" s="336"/>
      <c r="I200" s="336"/>
      <c r="J200" s="336"/>
      <c r="K200" s="336"/>
      <c r="L200" s="336"/>
    </row>
    <row r="201" spans="2:12">
      <c r="B201" s="411">
        <v>1190</v>
      </c>
      <c r="C201" s="338"/>
      <c r="D201" s="30" t="s">
        <v>7</v>
      </c>
      <c r="E201" s="350">
        <f>+E209+E215+E221+E227+E234+E240</f>
        <v>3214478.7199999997</v>
      </c>
      <c r="F201" s="350">
        <f t="shared" ref="F201:L201" si="3">+F209+F215+F221+F227+F234+F240</f>
        <v>5794173.8999999994</v>
      </c>
      <c r="G201" s="350">
        <f t="shared" si="3"/>
        <v>4130911.2349999999</v>
      </c>
      <c r="H201" s="350">
        <f t="shared" si="3"/>
        <v>8543333.1349999998</v>
      </c>
      <c r="I201" s="350">
        <f t="shared" si="3"/>
        <v>13897005.035</v>
      </c>
      <c r="J201" s="350">
        <f>+J209+J215+J221+J227+J234+J240</f>
        <v>17518812.600000001</v>
      </c>
      <c r="K201" s="350">
        <f t="shared" si="3"/>
        <v>9810883.444593925</v>
      </c>
      <c r="L201" s="350">
        <f t="shared" si="3"/>
        <v>8743691.1999999993</v>
      </c>
    </row>
    <row r="202" spans="2:12">
      <c r="B202" s="412"/>
      <c r="C202" s="339"/>
      <c r="D202" s="53" t="s">
        <v>74</v>
      </c>
      <c r="E202" s="351"/>
      <c r="F202" s="351"/>
      <c r="G202" s="351"/>
      <c r="H202" s="351"/>
      <c r="I202" s="351"/>
      <c r="J202" s="351"/>
      <c r="K202" s="351"/>
      <c r="L202" s="351"/>
    </row>
    <row r="203" spans="2:12">
      <c r="B203" s="412"/>
      <c r="C203" s="339"/>
      <c r="D203" s="30" t="s">
        <v>75</v>
      </c>
      <c r="E203" s="351"/>
      <c r="F203" s="351"/>
      <c r="G203" s="351"/>
      <c r="H203" s="351"/>
      <c r="I203" s="351"/>
      <c r="J203" s="351"/>
      <c r="K203" s="351"/>
      <c r="L203" s="351"/>
    </row>
    <row r="204" spans="2:12" ht="25.5">
      <c r="B204" s="412"/>
      <c r="C204" s="339"/>
      <c r="D204" s="53" t="s">
        <v>76</v>
      </c>
      <c r="E204" s="351"/>
      <c r="F204" s="351"/>
      <c r="G204" s="351"/>
      <c r="H204" s="351"/>
      <c r="I204" s="351"/>
      <c r="J204" s="351"/>
      <c r="K204" s="351"/>
      <c r="L204" s="351"/>
    </row>
    <row r="205" spans="2:12">
      <c r="B205" s="412"/>
      <c r="C205" s="339"/>
      <c r="D205" s="30" t="s">
        <v>9</v>
      </c>
      <c r="E205" s="351"/>
      <c r="F205" s="351"/>
      <c r="G205" s="351"/>
      <c r="H205" s="351"/>
      <c r="I205" s="351"/>
      <c r="J205" s="351"/>
      <c r="K205" s="351"/>
      <c r="L205" s="351"/>
    </row>
    <row r="206" spans="2:12" ht="25.5">
      <c r="B206" s="412"/>
      <c r="C206" s="339"/>
      <c r="D206" s="54" t="s">
        <v>77</v>
      </c>
      <c r="E206" s="352"/>
      <c r="F206" s="352"/>
      <c r="G206" s="352"/>
      <c r="H206" s="352"/>
      <c r="I206" s="352"/>
      <c r="J206" s="352"/>
      <c r="K206" s="352"/>
      <c r="L206" s="352"/>
    </row>
    <row r="207" spans="2:12" ht="15" customHeight="1">
      <c r="B207" s="360" t="s">
        <v>22</v>
      </c>
      <c r="C207" s="360"/>
      <c r="D207" s="360"/>
      <c r="E207" s="360"/>
      <c r="F207" s="360"/>
      <c r="G207" s="360"/>
      <c r="H207" s="360"/>
      <c r="I207" s="360"/>
      <c r="J207" s="360"/>
      <c r="K207" s="360"/>
      <c r="L207" s="360"/>
    </row>
    <row r="208" spans="2:12">
      <c r="B208" s="423"/>
      <c r="C208" s="423"/>
      <c r="D208" s="360" t="s">
        <v>18</v>
      </c>
      <c r="E208" s="360"/>
      <c r="F208" s="360"/>
      <c r="G208" s="360"/>
      <c r="H208" s="360"/>
      <c r="I208" s="360"/>
      <c r="J208" s="360"/>
      <c r="K208" s="360"/>
      <c r="L208" s="360"/>
    </row>
    <row r="209" spans="2:14">
      <c r="B209" s="366"/>
      <c r="C209" s="331">
        <v>11001</v>
      </c>
      <c r="D209" s="55" t="s">
        <v>10</v>
      </c>
      <c r="E209" s="347">
        <v>133909.5</v>
      </c>
      <c r="F209" s="347">
        <v>123158.9</v>
      </c>
      <c r="G209" s="357">
        <f>+J209*0.2</f>
        <v>29042.66</v>
      </c>
      <c r="H209" s="357">
        <f>+J209*0.45</f>
        <v>65345.984999999993</v>
      </c>
      <c r="I209" s="357">
        <f>+J209*0.7</f>
        <v>101649.30999999998</v>
      </c>
      <c r="J209" s="357">
        <v>145213.29999999999</v>
      </c>
      <c r="K209" s="357">
        <v>147741.9</v>
      </c>
      <c r="L209" s="357">
        <v>148891.20000000001</v>
      </c>
    </row>
    <row r="210" spans="2:14" ht="38.25">
      <c r="B210" s="367"/>
      <c r="C210" s="332"/>
      <c r="D210" s="37" t="s">
        <v>78</v>
      </c>
      <c r="E210" s="348"/>
      <c r="F210" s="348">
        <v>127696.5</v>
      </c>
      <c r="G210" s="358">
        <f t="shared" ref="G210:G214" si="4">+L210*0.2</f>
        <v>28620.66</v>
      </c>
      <c r="H210" s="358">
        <f t="shared" ref="H210:H214" si="5">+L210*0.45</f>
        <v>64396.484999999993</v>
      </c>
      <c r="I210" s="358">
        <f t="shared" ref="I210:I214" si="6">+J210*0.7</f>
        <v>100172.30999999998</v>
      </c>
      <c r="J210" s="358">
        <v>143103.29999999999</v>
      </c>
      <c r="K210" s="358">
        <v>143103.29999999999</v>
      </c>
      <c r="L210" s="358">
        <v>143103.29999999999</v>
      </c>
    </row>
    <row r="211" spans="2:14">
      <c r="B211" s="367"/>
      <c r="C211" s="332"/>
      <c r="D211" s="48" t="s">
        <v>12</v>
      </c>
      <c r="E211" s="348"/>
      <c r="F211" s="348">
        <v>127696.5</v>
      </c>
      <c r="G211" s="358">
        <f t="shared" si="4"/>
        <v>28620.66</v>
      </c>
      <c r="H211" s="358">
        <f t="shared" si="5"/>
        <v>64396.484999999993</v>
      </c>
      <c r="I211" s="358">
        <f t="shared" si="6"/>
        <v>100172.30999999998</v>
      </c>
      <c r="J211" s="358">
        <v>143103.29999999999</v>
      </c>
      <c r="K211" s="358">
        <v>143103.29999999999</v>
      </c>
      <c r="L211" s="358">
        <v>143103.29999999999</v>
      </c>
    </row>
    <row r="212" spans="2:14" ht="51">
      <c r="B212" s="367"/>
      <c r="C212" s="332"/>
      <c r="D212" s="11" t="s">
        <v>79</v>
      </c>
      <c r="E212" s="348"/>
      <c r="F212" s="348">
        <v>127696.5</v>
      </c>
      <c r="G212" s="358">
        <f t="shared" si="4"/>
        <v>28620.66</v>
      </c>
      <c r="H212" s="358">
        <f t="shared" si="5"/>
        <v>64396.484999999993</v>
      </c>
      <c r="I212" s="358">
        <f t="shared" si="6"/>
        <v>100172.30999999998</v>
      </c>
      <c r="J212" s="358">
        <v>143103.29999999999</v>
      </c>
      <c r="K212" s="358">
        <v>143103.29999999999</v>
      </c>
      <c r="L212" s="358">
        <v>143103.29999999999</v>
      </c>
    </row>
    <row r="213" spans="2:14">
      <c r="B213" s="367"/>
      <c r="C213" s="332"/>
      <c r="D213" s="48" t="s">
        <v>14</v>
      </c>
      <c r="E213" s="348"/>
      <c r="F213" s="348">
        <v>127696.5</v>
      </c>
      <c r="G213" s="358">
        <f t="shared" si="4"/>
        <v>28620.66</v>
      </c>
      <c r="H213" s="358">
        <f t="shared" si="5"/>
        <v>64396.484999999993</v>
      </c>
      <c r="I213" s="358">
        <f t="shared" si="6"/>
        <v>100172.30999999998</v>
      </c>
      <c r="J213" s="358">
        <v>143103.29999999999</v>
      </c>
      <c r="K213" s="358">
        <v>143103.29999999999</v>
      </c>
      <c r="L213" s="358">
        <v>143103.29999999999</v>
      </c>
    </row>
    <row r="214" spans="2:14">
      <c r="B214" s="367"/>
      <c r="C214" s="333"/>
      <c r="D214" s="37" t="s">
        <v>41</v>
      </c>
      <c r="E214" s="349"/>
      <c r="F214" s="349">
        <v>127696.5</v>
      </c>
      <c r="G214" s="359">
        <f t="shared" si="4"/>
        <v>28620.66</v>
      </c>
      <c r="H214" s="359">
        <f t="shared" si="5"/>
        <v>64396.484999999993</v>
      </c>
      <c r="I214" s="359">
        <f t="shared" si="6"/>
        <v>100172.30999999998</v>
      </c>
      <c r="J214" s="359">
        <v>143103.29999999999</v>
      </c>
      <c r="K214" s="359">
        <v>143103.29999999999</v>
      </c>
      <c r="L214" s="359">
        <v>143103.29999999999</v>
      </c>
    </row>
    <row r="215" spans="2:14">
      <c r="B215" s="361"/>
      <c r="C215" s="331" t="s">
        <v>73</v>
      </c>
      <c r="D215" s="48" t="s">
        <v>80</v>
      </c>
      <c r="E215" s="347">
        <v>118058.3</v>
      </c>
      <c r="F215" s="374">
        <v>200000</v>
      </c>
      <c r="G215" s="340">
        <v>356500</v>
      </c>
      <c r="H215" s="340">
        <v>891250</v>
      </c>
      <c r="I215" s="340">
        <v>1247750</v>
      </c>
      <c r="J215" s="340">
        <v>1782500</v>
      </c>
      <c r="K215" s="340">
        <v>1485500</v>
      </c>
      <c r="L215" s="340">
        <v>1485500</v>
      </c>
    </row>
    <row r="216" spans="2:14">
      <c r="B216" s="362"/>
      <c r="C216" s="332"/>
      <c r="D216" s="37" t="s">
        <v>81</v>
      </c>
      <c r="E216" s="348"/>
      <c r="F216" s="375"/>
      <c r="G216" s="341">
        <v>40000</v>
      </c>
      <c r="H216" s="341">
        <v>125000</v>
      </c>
      <c r="I216" s="341">
        <v>210000</v>
      </c>
      <c r="J216" s="341">
        <v>265560</v>
      </c>
      <c r="K216" s="341">
        <v>265560</v>
      </c>
      <c r="L216" s="341">
        <v>265560</v>
      </c>
    </row>
    <row r="217" spans="2:14">
      <c r="B217" s="362"/>
      <c r="C217" s="332"/>
      <c r="D217" s="48" t="s">
        <v>12</v>
      </c>
      <c r="E217" s="348"/>
      <c r="F217" s="375"/>
      <c r="G217" s="341">
        <v>40000</v>
      </c>
      <c r="H217" s="341">
        <v>125000</v>
      </c>
      <c r="I217" s="341">
        <v>210000</v>
      </c>
      <c r="J217" s="341">
        <v>265560</v>
      </c>
      <c r="K217" s="341">
        <v>265560</v>
      </c>
      <c r="L217" s="341">
        <v>265560</v>
      </c>
    </row>
    <row r="218" spans="2:14" ht="82.5" customHeight="1">
      <c r="B218" s="362"/>
      <c r="C218" s="332"/>
      <c r="D218" s="11" t="s">
        <v>82</v>
      </c>
      <c r="E218" s="348"/>
      <c r="F218" s="375"/>
      <c r="G218" s="341">
        <v>40000</v>
      </c>
      <c r="H218" s="341">
        <v>125000</v>
      </c>
      <c r="I218" s="341">
        <v>210000</v>
      </c>
      <c r="J218" s="341">
        <v>265560</v>
      </c>
      <c r="K218" s="341">
        <v>265560</v>
      </c>
      <c r="L218" s="341">
        <v>265560</v>
      </c>
      <c r="N218" s="315"/>
    </row>
    <row r="219" spans="2:14">
      <c r="B219" s="362"/>
      <c r="C219" s="332"/>
      <c r="D219" s="48" t="s">
        <v>14</v>
      </c>
      <c r="E219" s="348"/>
      <c r="F219" s="375"/>
      <c r="G219" s="341">
        <v>40000</v>
      </c>
      <c r="H219" s="341">
        <v>125000</v>
      </c>
      <c r="I219" s="341">
        <v>210000</v>
      </c>
      <c r="J219" s="341">
        <v>265560</v>
      </c>
      <c r="K219" s="341">
        <v>265560</v>
      </c>
      <c r="L219" s="341">
        <v>265560</v>
      </c>
    </row>
    <row r="220" spans="2:14">
      <c r="B220" s="363"/>
      <c r="C220" s="333"/>
      <c r="D220" s="37" t="s">
        <v>41</v>
      </c>
      <c r="E220" s="349"/>
      <c r="F220" s="376"/>
      <c r="G220" s="342">
        <v>40000</v>
      </c>
      <c r="H220" s="342">
        <v>125000</v>
      </c>
      <c r="I220" s="342">
        <v>210000</v>
      </c>
      <c r="J220" s="342">
        <v>265560</v>
      </c>
      <c r="K220" s="342">
        <v>265560</v>
      </c>
      <c r="L220" s="342">
        <v>265560</v>
      </c>
    </row>
    <row r="221" spans="2:14">
      <c r="B221" s="364"/>
      <c r="C221" s="331">
        <v>11004</v>
      </c>
      <c r="D221" s="48" t="s">
        <v>10</v>
      </c>
      <c r="E221" s="374">
        <v>51567.44</v>
      </c>
      <c r="F221" s="374">
        <v>57628.2</v>
      </c>
      <c r="G221" s="343">
        <v>18478.574999999997</v>
      </c>
      <c r="H221" s="343">
        <v>36957.149999999994</v>
      </c>
      <c r="I221" s="343">
        <v>55435.724999999991</v>
      </c>
      <c r="J221" s="340">
        <v>73914.299999999988</v>
      </c>
      <c r="K221" s="340">
        <v>71142.5</v>
      </c>
      <c r="L221" s="340">
        <v>0</v>
      </c>
    </row>
    <row r="222" spans="2:14" ht="40.5" customHeight="1">
      <c r="B222" s="365"/>
      <c r="C222" s="332"/>
      <c r="D222" s="37" t="s">
        <v>83</v>
      </c>
      <c r="E222" s="375"/>
      <c r="F222" s="375"/>
      <c r="G222" s="344"/>
      <c r="H222" s="344"/>
      <c r="I222" s="344"/>
      <c r="J222" s="341"/>
      <c r="K222" s="341"/>
      <c r="L222" s="341"/>
    </row>
    <row r="223" spans="2:14">
      <c r="B223" s="365"/>
      <c r="C223" s="332"/>
      <c r="D223" s="48" t="s">
        <v>12</v>
      </c>
      <c r="E223" s="375"/>
      <c r="F223" s="375"/>
      <c r="G223" s="344"/>
      <c r="H223" s="344"/>
      <c r="I223" s="344"/>
      <c r="J223" s="341"/>
      <c r="K223" s="341"/>
      <c r="L223" s="341"/>
    </row>
    <row r="224" spans="2:14" ht="54" customHeight="1">
      <c r="B224" s="365"/>
      <c r="C224" s="332"/>
      <c r="D224" s="11" t="s">
        <v>84</v>
      </c>
      <c r="E224" s="375"/>
      <c r="F224" s="375"/>
      <c r="G224" s="344"/>
      <c r="H224" s="344"/>
      <c r="I224" s="344"/>
      <c r="J224" s="341"/>
      <c r="K224" s="341"/>
      <c r="L224" s="341"/>
    </row>
    <row r="225" spans="2:12">
      <c r="B225" s="365"/>
      <c r="C225" s="332"/>
      <c r="D225" s="48" t="s">
        <v>14</v>
      </c>
      <c r="E225" s="375"/>
      <c r="F225" s="375"/>
      <c r="G225" s="344"/>
      <c r="H225" s="344"/>
      <c r="I225" s="344"/>
      <c r="J225" s="341"/>
      <c r="K225" s="341"/>
      <c r="L225" s="341"/>
    </row>
    <row r="226" spans="2:12">
      <c r="B226" s="365"/>
      <c r="C226" s="332"/>
      <c r="D226" s="56" t="s">
        <v>41</v>
      </c>
      <c r="E226" s="375"/>
      <c r="F226" s="375"/>
      <c r="G226" s="346"/>
      <c r="H226" s="346"/>
      <c r="I226" s="346"/>
      <c r="J226" s="342"/>
      <c r="K226" s="342"/>
      <c r="L226" s="342"/>
    </row>
    <row r="227" spans="2:12">
      <c r="B227" s="331"/>
      <c r="C227" s="331">
        <v>12001</v>
      </c>
      <c r="D227" s="48" t="s">
        <v>10</v>
      </c>
      <c r="E227" s="353">
        <v>2910943.48</v>
      </c>
      <c r="F227" s="374">
        <v>5413386.7999999998</v>
      </c>
      <c r="G227" s="343">
        <v>2124890</v>
      </c>
      <c r="H227" s="343">
        <v>4249780</v>
      </c>
      <c r="I227" s="340">
        <v>6374670</v>
      </c>
      <c r="J227" s="340">
        <v>8499685</v>
      </c>
      <c r="K227" s="340">
        <v>1699199.0445939247</v>
      </c>
      <c r="L227" s="340">
        <v>200000</v>
      </c>
    </row>
    <row r="228" spans="2:12" ht="76.5">
      <c r="B228" s="332"/>
      <c r="C228" s="332"/>
      <c r="D228" s="37" t="s">
        <v>85</v>
      </c>
      <c r="E228" s="353"/>
      <c r="F228" s="375"/>
      <c r="G228" s="344"/>
      <c r="H228" s="344"/>
      <c r="I228" s="341"/>
      <c r="J228" s="341"/>
      <c r="K228" s="341"/>
      <c r="L228" s="341"/>
    </row>
    <row r="229" spans="2:12">
      <c r="B229" s="332"/>
      <c r="C229" s="332"/>
      <c r="D229" s="48" t="s">
        <v>12</v>
      </c>
      <c r="E229" s="353"/>
      <c r="F229" s="375"/>
      <c r="G229" s="344"/>
      <c r="H229" s="344"/>
      <c r="I229" s="341"/>
      <c r="J229" s="341"/>
      <c r="K229" s="341"/>
      <c r="L229" s="341"/>
    </row>
    <row r="230" spans="2:12" ht="63.75">
      <c r="B230" s="332"/>
      <c r="C230" s="332"/>
      <c r="D230" s="11" t="s">
        <v>86</v>
      </c>
      <c r="E230" s="353"/>
      <c r="F230" s="375"/>
      <c r="G230" s="344"/>
      <c r="H230" s="344"/>
      <c r="I230" s="341"/>
      <c r="J230" s="341"/>
      <c r="K230" s="341"/>
      <c r="L230" s="341"/>
    </row>
    <row r="231" spans="2:12">
      <c r="B231" s="332"/>
      <c r="C231" s="332"/>
      <c r="D231" s="48" t="s">
        <v>14</v>
      </c>
      <c r="E231" s="353"/>
      <c r="F231" s="375"/>
      <c r="G231" s="344"/>
      <c r="H231" s="344"/>
      <c r="I231" s="341"/>
      <c r="J231" s="341"/>
      <c r="K231" s="341"/>
      <c r="L231" s="341"/>
    </row>
    <row r="232" spans="2:12" ht="15" thickBot="1">
      <c r="B232" s="333"/>
      <c r="C232" s="333"/>
      <c r="D232" s="37" t="s">
        <v>38</v>
      </c>
      <c r="E232" s="353"/>
      <c r="F232" s="376"/>
      <c r="G232" s="345"/>
      <c r="H232" s="345"/>
      <c r="I232" s="342"/>
      <c r="J232" s="342"/>
      <c r="K232" s="342"/>
      <c r="L232" s="342"/>
    </row>
    <row r="233" spans="2:12" s="52" customFormat="1" ht="15.75" customHeight="1">
      <c r="B233" s="423"/>
      <c r="C233" s="423"/>
      <c r="D233" s="360" t="s">
        <v>269</v>
      </c>
      <c r="E233" s="360"/>
      <c r="F233" s="360"/>
      <c r="G233" s="360"/>
      <c r="H233" s="360"/>
      <c r="I233" s="360"/>
      <c r="J233" s="360"/>
      <c r="K233" s="360"/>
      <c r="L233" s="360"/>
    </row>
    <row r="234" spans="2:12" ht="18.75" customHeight="1">
      <c r="B234" s="431"/>
      <c r="C234" s="431">
        <v>31001</v>
      </c>
      <c r="D234" s="77" t="s">
        <v>10</v>
      </c>
      <c r="E234" s="337"/>
      <c r="F234" s="337"/>
      <c r="G234" s="337"/>
      <c r="H234" s="337"/>
      <c r="I234" s="337">
        <v>1017500</v>
      </c>
      <c r="J234" s="337">
        <v>1017500</v>
      </c>
      <c r="K234" s="337">
        <v>0</v>
      </c>
      <c r="L234" s="337">
        <v>0</v>
      </c>
    </row>
    <row r="235" spans="2:12" ht="47.25" customHeight="1">
      <c r="B235" s="431"/>
      <c r="C235" s="431"/>
      <c r="D235" s="77" t="s">
        <v>366</v>
      </c>
      <c r="E235" s="337"/>
      <c r="F235" s="337"/>
      <c r="G235" s="337"/>
      <c r="H235" s="337"/>
      <c r="I235" s="337"/>
      <c r="J235" s="337"/>
      <c r="K235" s="337"/>
      <c r="L235" s="337"/>
    </row>
    <row r="236" spans="2:12" ht="15.75" customHeight="1">
      <c r="B236" s="431"/>
      <c r="C236" s="431"/>
      <c r="D236" s="77" t="s">
        <v>12</v>
      </c>
      <c r="E236" s="337"/>
      <c r="F236" s="337"/>
      <c r="G236" s="337"/>
      <c r="H236" s="337"/>
      <c r="I236" s="337"/>
      <c r="J236" s="337"/>
      <c r="K236" s="337"/>
      <c r="L236" s="337"/>
    </row>
    <row r="237" spans="2:12" ht="58.5" customHeight="1">
      <c r="B237" s="431"/>
      <c r="C237" s="431"/>
      <c r="D237" s="77" t="s">
        <v>367</v>
      </c>
      <c r="E237" s="337"/>
      <c r="F237" s="337"/>
      <c r="G237" s="337"/>
      <c r="H237" s="337"/>
      <c r="I237" s="337"/>
      <c r="J237" s="337"/>
      <c r="K237" s="337"/>
      <c r="L237" s="337"/>
    </row>
    <row r="238" spans="2:12" ht="18" customHeight="1">
      <c r="B238" s="431"/>
      <c r="C238" s="431"/>
      <c r="D238" s="77" t="s">
        <v>14</v>
      </c>
      <c r="E238" s="337"/>
      <c r="F238" s="337"/>
      <c r="G238" s="337"/>
      <c r="H238" s="337"/>
      <c r="I238" s="337"/>
      <c r="J238" s="337"/>
      <c r="K238" s="337"/>
      <c r="L238" s="337"/>
    </row>
    <row r="239" spans="2:12" ht="30.75" customHeight="1">
      <c r="B239" s="431"/>
      <c r="C239" s="431"/>
      <c r="D239" s="77" t="s">
        <v>122</v>
      </c>
      <c r="E239" s="337"/>
      <c r="F239" s="337"/>
      <c r="G239" s="337"/>
      <c r="H239" s="337"/>
      <c r="I239" s="337"/>
      <c r="J239" s="337"/>
      <c r="K239" s="337"/>
      <c r="L239" s="337"/>
    </row>
    <row r="240" spans="2:12" ht="18.75" customHeight="1">
      <c r="B240" s="431"/>
      <c r="C240" s="431">
        <v>32001</v>
      </c>
      <c r="D240" s="77" t="s">
        <v>10</v>
      </c>
      <c r="E240" s="337"/>
      <c r="F240" s="337"/>
      <c r="G240" s="337">
        <v>1602000</v>
      </c>
      <c r="H240" s="337">
        <v>3300000</v>
      </c>
      <c r="I240" s="337">
        <v>5100000</v>
      </c>
      <c r="J240" s="354">
        <v>6000000</v>
      </c>
      <c r="K240" s="354">
        <v>6407300</v>
      </c>
      <c r="L240" s="354">
        <v>6909300</v>
      </c>
    </row>
    <row r="241" spans="2:12" ht="47.25" customHeight="1">
      <c r="B241" s="431"/>
      <c r="C241" s="431"/>
      <c r="D241" s="204" t="s">
        <v>381</v>
      </c>
      <c r="E241" s="337"/>
      <c r="F241" s="337"/>
      <c r="G241" s="337"/>
      <c r="H241" s="337"/>
      <c r="I241" s="337"/>
      <c r="J241" s="355"/>
      <c r="K241" s="355"/>
      <c r="L241" s="355"/>
    </row>
    <row r="242" spans="2:12" ht="15.75" customHeight="1">
      <c r="B242" s="431"/>
      <c r="C242" s="431"/>
      <c r="D242" s="77" t="s">
        <v>12</v>
      </c>
      <c r="E242" s="337"/>
      <c r="F242" s="337"/>
      <c r="G242" s="337"/>
      <c r="H242" s="337"/>
      <c r="I242" s="337"/>
      <c r="J242" s="355"/>
      <c r="K242" s="355"/>
      <c r="L242" s="355"/>
    </row>
    <row r="243" spans="2:12" ht="81.75" customHeight="1">
      <c r="B243" s="431"/>
      <c r="C243" s="431"/>
      <c r="D243" s="77" t="s">
        <v>370</v>
      </c>
      <c r="E243" s="337"/>
      <c r="F243" s="337"/>
      <c r="G243" s="337"/>
      <c r="H243" s="337"/>
      <c r="I243" s="337"/>
      <c r="J243" s="355"/>
      <c r="K243" s="355"/>
      <c r="L243" s="355"/>
    </row>
    <row r="244" spans="2:12" ht="18" customHeight="1">
      <c r="B244" s="431"/>
      <c r="C244" s="431"/>
      <c r="D244" s="77" t="s">
        <v>14</v>
      </c>
      <c r="E244" s="337"/>
      <c r="F244" s="337"/>
      <c r="G244" s="337"/>
      <c r="H244" s="337"/>
      <c r="I244" s="337"/>
      <c r="J244" s="355"/>
      <c r="K244" s="355"/>
      <c r="L244" s="355"/>
    </row>
    <row r="245" spans="2:12" ht="30.75" customHeight="1">
      <c r="B245" s="431"/>
      <c r="C245" s="431"/>
      <c r="D245" s="77" t="s">
        <v>364</v>
      </c>
      <c r="E245" s="337"/>
      <c r="F245" s="337"/>
      <c r="G245" s="337"/>
      <c r="H245" s="337"/>
      <c r="I245" s="337"/>
      <c r="J245" s="356"/>
      <c r="K245" s="356"/>
      <c r="L245" s="356"/>
    </row>
    <row r="246" spans="2:12">
      <c r="B246" s="391" t="s">
        <v>16</v>
      </c>
      <c r="C246" s="392"/>
      <c r="D246" s="417"/>
      <c r="E246" s="417"/>
      <c r="F246" s="417"/>
      <c r="G246" s="417"/>
      <c r="H246" s="417"/>
      <c r="I246" s="417"/>
      <c r="J246" s="417"/>
      <c r="K246" s="417"/>
      <c r="L246" s="417"/>
    </row>
    <row r="247" spans="2:12">
      <c r="B247" s="411">
        <v>1224</v>
      </c>
      <c r="C247" s="338"/>
      <c r="D247" s="48" t="s">
        <v>7</v>
      </c>
      <c r="E247" s="350">
        <f>+E255+E267+E286</f>
        <v>6552595</v>
      </c>
      <c r="F247" s="350">
        <f t="shared" ref="F247:L247" si="7">+F255+F267+F286</f>
        <v>7000000</v>
      </c>
      <c r="G247" s="350">
        <f t="shared" si="7"/>
        <v>4500000</v>
      </c>
      <c r="H247" s="350">
        <f t="shared" si="7"/>
        <v>8250000</v>
      </c>
      <c r="I247" s="350">
        <f t="shared" si="7"/>
        <v>12750000</v>
      </c>
      <c r="J247" s="350">
        <f t="shared" si="7"/>
        <v>16500000</v>
      </c>
      <c r="K247" s="350">
        <f t="shared" si="7"/>
        <v>16500000</v>
      </c>
      <c r="L247" s="350">
        <f t="shared" si="7"/>
        <v>15500000</v>
      </c>
    </row>
    <row r="248" spans="2:12" ht="30.75" customHeight="1">
      <c r="B248" s="412"/>
      <c r="C248" s="339"/>
      <c r="D248" s="57" t="s">
        <v>152</v>
      </c>
      <c r="E248" s="351"/>
      <c r="F248" s="351"/>
      <c r="G248" s="351"/>
      <c r="H248" s="351"/>
      <c r="I248" s="351"/>
      <c r="J248" s="351"/>
      <c r="K248" s="351"/>
      <c r="L248" s="351"/>
    </row>
    <row r="249" spans="2:12">
      <c r="B249" s="412"/>
      <c r="C249" s="339"/>
      <c r="D249" s="48" t="s">
        <v>75</v>
      </c>
      <c r="E249" s="351"/>
      <c r="F249" s="351"/>
      <c r="G249" s="351"/>
      <c r="H249" s="351"/>
      <c r="I249" s="351"/>
      <c r="J249" s="351"/>
      <c r="K249" s="351"/>
      <c r="L249" s="351"/>
    </row>
    <row r="250" spans="2:12" ht="36.75" customHeight="1">
      <c r="B250" s="412"/>
      <c r="C250" s="339"/>
      <c r="D250" s="57" t="s">
        <v>154</v>
      </c>
      <c r="E250" s="351"/>
      <c r="F250" s="351"/>
      <c r="G250" s="351"/>
      <c r="H250" s="351"/>
      <c r="I250" s="351"/>
      <c r="J250" s="351"/>
      <c r="K250" s="351"/>
      <c r="L250" s="351"/>
    </row>
    <row r="251" spans="2:12">
      <c r="B251" s="412"/>
      <c r="C251" s="339"/>
      <c r="D251" s="48" t="s">
        <v>9</v>
      </c>
      <c r="E251" s="351"/>
      <c r="F251" s="351"/>
      <c r="G251" s="351"/>
      <c r="H251" s="351"/>
      <c r="I251" s="351"/>
      <c r="J251" s="351"/>
      <c r="K251" s="351"/>
      <c r="L251" s="351"/>
    </row>
    <row r="252" spans="2:12" ht="31.5" customHeight="1">
      <c r="B252" s="412"/>
      <c r="C252" s="339"/>
      <c r="D252" s="57" t="s">
        <v>153</v>
      </c>
      <c r="E252" s="352"/>
      <c r="F252" s="352"/>
      <c r="G252" s="352"/>
      <c r="H252" s="352"/>
      <c r="I252" s="352"/>
      <c r="J252" s="352"/>
      <c r="K252" s="352"/>
      <c r="L252" s="352"/>
    </row>
    <row r="253" spans="2:12" ht="15" customHeight="1">
      <c r="B253" s="360" t="s">
        <v>22</v>
      </c>
      <c r="C253" s="360"/>
      <c r="D253" s="360"/>
      <c r="E253" s="360"/>
      <c r="F253" s="360"/>
      <c r="G253" s="360"/>
      <c r="H253" s="360"/>
      <c r="I253" s="360"/>
      <c r="J253" s="360"/>
      <c r="K253" s="360"/>
      <c r="L253" s="360"/>
    </row>
    <row r="254" spans="2:12">
      <c r="B254" s="414"/>
      <c r="C254" s="415"/>
      <c r="D254" s="360" t="s">
        <v>18</v>
      </c>
      <c r="E254" s="360"/>
      <c r="F254" s="360"/>
      <c r="G254" s="360"/>
      <c r="H254" s="360"/>
      <c r="I254" s="360"/>
      <c r="J254" s="360"/>
      <c r="K254" s="360"/>
      <c r="L254" s="360"/>
    </row>
    <row r="255" spans="2:12" ht="15" customHeight="1">
      <c r="B255" s="421"/>
      <c r="C255" s="331">
        <v>11006</v>
      </c>
      <c r="D255" s="55" t="s">
        <v>10</v>
      </c>
      <c r="E255" s="347"/>
      <c r="F255" s="347"/>
      <c r="G255" s="347">
        <v>187500</v>
      </c>
      <c r="H255" s="347">
        <v>187500</v>
      </c>
      <c r="I255" s="347">
        <v>375000</v>
      </c>
      <c r="J255" s="347">
        <v>375000</v>
      </c>
      <c r="K255" s="347">
        <v>375000</v>
      </c>
      <c r="L255" s="347">
        <v>375000</v>
      </c>
    </row>
    <row r="256" spans="2:12" ht="51" customHeight="1">
      <c r="B256" s="421"/>
      <c r="C256" s="332"/>
      <c r="D256" s="37" t="s">
        <v>162</v>
      </c>
      <c r="E256" s="348"/>
      <c r="F256" s="348"/>
      <c r="G256" s="348"/>
      <c r="H256" s="348"/>
      <c r="I256" s="348"/>
      <c r="J256" s="348"/>
      <c r="K256" s="348"/>
      <c r="L256" s="348"/>
    </row>
    <row r="257" spans="2:12" ht="15" customHeight="1">
      <c r="B257" s="421"/>
      <c r="C257" s="332"/>
      <c r="D257" s="48" t="s">
        <v>12</v>
      </c>
      <c r="E257" s="348"/>
      <c r="F257" s="348"/>
      <c r="G257" s="348"/>
      <c r="H257" s="348"/>
      <c r="I257" s="348"/>
      <c r="J257" s="348"/>
      <c r="K257" s="348"/>
      <c r="L257" s="348"/>
    </row>
    <row r="258" spans="2:12" ht="54.75" customHeight="1">
      <c r="B258" s="421"/>
      <c r="C258" s="332"/>
      <c r="D258" s="11" t="s">
        <v>163</v>
      </c>
      <c r="E258" s="348"/>
      <c r="F258" s="348"/>
      <c r="G258" s="348"/>
      <c r="H258" s="348"/>
      <c r="I258" s="348"/>
      <c r="J258" s="348"/>
      <c r="K258" s="348"/>
      <c r="L258" s="348"/>
    </row>
    <row r="259" spans="2:12" ht="18.75" customHeight="1">
      <c r="B259" s="421"/>
      <c r="C259" s="332"/>
      <c r="D259" s="48" t="s">
        <v>14</v>
      </c>
      <c r="E259" s="348"/>
      <c r="F259" s="348"/>
      <c r="G259" s="348"/>
      <c r="H259" s="348"/>
      <c r="I259" s="348"/>
      <c r="J259" s="348"/>
      <c r="K259" s="348"/>
      <c r="L259" s="348"/>
    </row>
    <row r="260" spans="2:12" ht="15.75" customHeight="1">
      <c r="B260" s="421"/>
      <c r="C260" s="333"/>
      <c r="D260" s="37" t="s">
        <v>41</v>
      </c>
      <c r="E260" s="349"/>
      <c r="F260" s="349"/>
      <c r="G260" s="349"/>
      <c r="H260" s="349"/>
      <c r="I260" s="349"/>
      <c r="J260" s="349"/>
      <c r="K260" s="349"/>
      <c r="L260" s="349"/>
    </row>
    <row r="261" spans="2:12" ht="1.5" hidden="1" customHeight="1">
      <c r="B261" s="421"/>
      <c r="C261" s="331">
        <v>11009</v>
      </c>
      <c r="D261" s="55" t="s">
        <v>10</v>
      </c>
      <c r="E261" s="347"/>
      <c r="F261" s="347"/>
      <c r="G261" s="347"/>
      <c r="H261" s="347"/>
      <c r="I261" s="347"/>
      <c r="J261" s="347"/>
      <c r="K261" s="347"/>
      <c r="L261" s="347"/>
    </row>
    <row r="262" spans="2:12" ht="44.25" hidden="1" customHeight="1">
      <c r="B262" s="421"/>
      <c r="C262" s="332"/>
      <c r="D262" s="37" t="s">
        <v>168</v>
      </c>
      <c r="E262" s="348"/>
      <c r="F262" s="348"/>
      <c r="G262" s="348"/>
      <c r="H262" s="348"/>
      <c r="I262" s="348"/>
      <c r="J262" s="348"/>
      <c r="K262" s="348"/>
      <c r="L262" s="348"/>
    </row>
    <row r="263" spans="2:12" ht="15" hidden="1" customHeight="1">
      <c r="B263" s="421"/>
      <c r="C263" s="332"/>
      <c r="D263" s="48" t="s">
        <v>12</v>
      </c>
      <c r="E263" s="348"/>
      <c r="F263" s="348"/>
      <c r="G263" s="348"/>
      <c r="H263" s="348"/>
      <c r="I263" s="348"/>
      <c r="J263" s="348"/>
      <c r="K263" s="348"/>
      <c r="L263" s="348"/>
    </row>
    <row r="264" spans="2:12" ht="76.5" hidden="1" customHeight="1">
      <c r="B264" s="421"/>
      <c r="C264" s="332"/>
      <c r="D264" s="11" t="s">
        <v>169</v>
      </c>
      <c r="E264" s="348"/>
      <c r="F264" s="348"/>
      <c r="G264" s="348"/>
      <c r="H264" s="348"/>
      <c r="I264" s="348"/>
      <c r="J264" s="348"/>
      <c r="K264" s="348"/>
      <c r="L264" s="348"/>
    </row>
    <row r="265" spans="2:12" ht="15" hidden="1" customHeight="1">
      <c r="B265" s="421"/>
      <c r="C265" s="332"/>
      <c r="D265" s="48" t="s">
        <v>14</v>
      </c>
      <c r="E265" s="348"/>
      <c r="F265" s="348"/>
      <c r="G265" s="348"/>
      <c r="H265" s="348"/>
      <c r="I265" s="348"/>
      <c r="J265" s="348"/>
      <c r="K265" s="348"/>
      <c r="L265" s="348"/>
    </row>
    <row r="266" spans="2:12" ht="0.75" hidden="1" customHeight="1">
      <c r="B266" s="421"/>
      <c r="C266" s="333"/>
      <c r="D266" s="37" t="s">
        <v>41</v>
      </c>
      <c r="E266" s="349"/>
      <c r="F266" s="349"/>
      <c r="G266" s="349"/>
      <c r="H266" s="349"/>
      <c r="I266" s="349"/>
      <c r="J266" s="349"/>
      <c r="K266" s="349"/>
      <c r="L266" s="349"/>
    </row>
    <row r="267" spans="2:12">
      <c r="B267" s="11"/>
      <c r="C267" s="58"/>
      <c r="D267" s="59" t="s">
        <v>10</v>
      </c>
      <c r="E267" s="347">
        <v>6552595</v>
      </c>
      <c r="F267" s="347">
        <v>7000000</v>
      </c>
      <c r="G267" s="354">
        <v>3750000</v>
      </c>
      <c r="H267" s="354">
        <v>7500000</v>
      </c>
      <c r="I267" s="354">
        <v>11250000</v>
      </c>
      <c r="J267" s="347">
        <v>15000000</v>
      </c>
      <c r="K267" s="347">
        <v>15000000</v>
      </c>
      <c r="L267" s="347">
        <v>14000000</v>
      </c>
    </row>
    <row r="268" spans="2:12" ht="25.5">
      <c r="B268" s="381"/>
      <c r="C268" s="330">
        <v>12001</v>
      </c>
      <c r="D268" s="49" t="s">
        <v>359</v>
      </c>
      <c r="E268" s="348"/>
      <c r="F268" s="348"/>
      <c r="G268" s="355"/>
      <c r="H268" s="355"/>
      <c r="I268" s="355"/>
      <c r="J268" s="348"/>
      <c r="K268" s="348"/>
      <c r="L268" s="348"/>
    </row>
    <row r="269" spans="2:12">
      <c r="B269" s="381"/>
      <c r="C269" s="330"/>
      <c r="D269" s="60" t="s">
        <v>12</v>
      </c>
      <c r="E269" s="348"/>
      <c r="F269" s="348"/>
      <c r="G269" s="355"/>
      <c r="H269" s="355"/>
      <c r="I269" s="355"/>
      <c r="J269" s="348"/>
      <c r="K269" s="348"/>
      <c r="L269" s="348"/>
    </row>
    <row r="270" spans="2:12" ht="51">
      <c r="B270" s="381"/>
      <c r="C270" s="330"/>
      <c r="D270" s="150" t="s">
        <v>360</v>
      </c>
      <c r="E270" s="348"/>
      <c r="F270" s="348"/>
      <c r="G270" s="355"/>
      <c r="H270" s="355"/>
      <c r="I270" s="355"/>
      <c r="J270" s="348"/>
      <c r="K270" s="348"/>
      <c r="L270" s="348"/>
    </row>
    <row r="271" spans="2:12">
      <c r="B271" s="381"/>
      <c r="C271" s="330"/>
      <c r="D271" s="60" t="s">
        <v>14</v>
      </c>
      <c r="E271" s="348"/>
      <c r="F271" s="348"/>
      <c r="G271" s="355"/>
      <c r="H271" s="355"/>
      <c r="I271" s="355"/>
      <c r="J271" s="348"/>
      <c r="K271" s="348"/>
      <c r="L271" s="348"/>
    </row>
    <row r="272" spans="2:12" ht="16.5" customHeight="1">
      <c r="B272" s="381"/>
      <c r="C272" s="330"/>
      <c r="D272" s="49" t="s">
        <v>38</v>
      </c>
      <c r="E272" s="349"/>
      <c r="F272" s="349"/>
      <c r="G272" s="356"/>
      <c r="H272" s="356"/>
      <c r="I272" s="356"/>
      <c r="J272" s="349"/>
      <c r="K272" s="349"/>
      <c r="L272" s="349"/>
    </row>
    <row r="273" spans="2:12" ht="1.5" customHeight="1">
      <c r="B273" s="11"/>
      <c r="C273" s="58"/>
      <c r="D273" s="59" t="s">
        <v>10</v>
      </c>
      <c r="E273" s="61"/>
      <c r="F273" s="61"/>
      <c r="G273" s="61"/>
      <c r="H273" s="61"/>
      <c r="I273" s="61"/>
      <c r="J273" s="61"/>
      <c r="K273" s="61"/>
      <c r="L273" s="61"/>
    </row>
    <row r="274" spans="2:12" ht="25.5" hidden="1" customHeight="1">
      <c r="B274" s="381"/>
      <c r="C274" s="330">
        <v>12003</v>
      </c>
      <c r="D274" s="62" t="s">
        <v>159</v>
      </c>
      <c r="E274" s="61"/>
      <c r="F274" s="61"/>
      <c r="G274" s="61"/>
      <c r="H274" s="61"/>
      <c r="I274" s="61"/>
      <c r="J274" s="61"/>
      <c r="K274" s="61"/>
      <c r="L274" s="61"/>
    </row>
    <row r="275" spans="2:12" ht="15" hidden="1" customHeight="1">
      <c r="B275" s="381"/>
      <c r="C275" s="330"/>
      <c r="D275" s="60" t="s">
        <v>12</v>
      </c>
      <c r="E275" s="61"/>
      <c r="F275" s="61"/>
      <c r="G275" s="61"/>
      <c r="H275" s="61"/>
      <c r="I275" s="61"/>
      <c r="J275" s="61"/>
      <c r="K275" s="61"/>
      <c r="L275" s="61"/>
    </row>
    <row r="276" spans="2:12" ht="38.25" hidden="1" customHeight="1">
      <c r="B276" s="381"/>
      <c r="C276" s="330"/>
      <c r="D276" s="63" t="s">
        <v>160</v>
      </c>
      <c r="E276" s="61"/>
      <c r="F276" s="61"/>
      <c r="G276" s="61"/>
      <c r="H276" s="61"/>
      <c r="I276" s="61"/>
      <c r="J276" s="61"/>
      <c r="K276" s="61"/>
      <c r="L276" s="61"/>
    </row>
    <row r="277" spans="2:12" ht="15" hidden="1" customHeight="1">
      <c r="B277" s="381"/>
      <c r="C277" s="330"/>
      <c r="D277" s="60" t="s">
        <v>14</v>
      </c>
      <c r="E277" s="61"/>
      <c r="F277" s="61"/>
      <c r="G277" s="61"/>
      <c r="H277" s="61"/>
      <c r="I277" s="61"/>
      <c r="J277" s="61"/>
      <c r="K277" s="61"/>
      <c r="L277" s="61"/>
    </row>
    <row r="278" spans="2:12" ht="15.75" hidden="1" customHeight="1">
      <c r="B278" s="381"/>
      <c r="C278" s="330"/>
      <c r="D278" s="49" t="s">
        <v>38</v>
      </c>
      <c r="E278" s="61"/>
      <c r="F278" s="61"/>
      <c r="G278" s="61"/>
      <c r="H278" s="61"/>
      <c r="I278" s="61"/>
      <c r="J278" s="61"/>
      <c r="K278" s="61"/>
      <c r="L278" s="61"/>
    </row>
    <row r="279" spans="2:12" ht="15" hidden="1" customHeight="1">
      <c r="B279" s="11"/>
      <c r="C279" s="58"/>
      <c r="D279" s="59" t="s">
        <v>10</v>
      </c>
      <c r="E279" s="61"/>
      <c r="F279" s="61"/>
      <c r="G279" s="61"/>
      <c r="H279" s="61"/>
      <c r="I279" s="61"/>
      <c r="J279" s="61"/>
      <c r="K279" s="61"/>
      <c r="L279" s="61"/>
    </row>
    <row r="280" spans="2:12" ht="28.5" hidden="1" customHeight="1">
      <c r="B280" s="381"/>
      <c r="C280" s="330">
        <v>12004</v>
      </c>
      <c r="D280" s="62" t="s">
        <v>173</v>
      </c>
      <c r="E280" s="61"/>
      <c r="F280" s="61"/>
      <c r="G280" s="61"/>
      <c r="H280" s="61"/>
      <c r="I280" s="61"/>
      <c r="J280" s="61"/>
      <c r="K280" s="61"/>
      <c r="L280" s="61"/>
    </row>
    <row r="281" spans="2:12" ht="2.25" hidden="1" customHeight="1">
      <c r="B281" s="381"/>
      <c r="C281" s="330"/>
      <c r="D281" s="60" t="s">
        <v>12</v>
      </c>
      <c r="E281" s="61"/>
      <c r="F281" s="61"/>
      <c r="G281" s="61"/>
      <c r="H281" s="61"/>
      <c r="I281" s="61"/>
      <c r="J281" s="61"/>
      <c r="K281" s="61"/>
      <c r="L281" s="61"/>
    </row>
    <row r="282" spans="2:12" ht="42" hidden="1" customHeight="1">
      <c r="B282" s="381"/>
      <c r="C282" s="330"/>
      <c r="D282" s="63" t="s">
        <v>174</v>
      </c>
      <c r="E282" s="61"/>
      <c r="F282" s="61"/>
      <c r="G282" s="61"/>
      <c r="H282" s="61"/>
      <c r="I282" s="61"/>
      <c r="J282" s="61"/>
      <c r="K282" s="61"/>
      <c r="L282" s="61"/>
    </row>
    <row r="283" spans="2:12" ht="15" hidden="1" customHeight="1">
      <c r="B283" s="381"/>
      <c r="C283" s="330"/>
      <c r="D283" s="60" t="s">
        <v>14</v>
      </c>
      <c r="E283" s="61"/>
      <c r="F283" s="61"/>
      <c r="G283" s="61"/>
      <c r="H283" s="61"/>
      <c r="I283" s="61"/>
      <c r="J283" s="61"/>
      <c r="K283" s="61"/>
      <c r="L283" s="61"/>
    </row>
    <row r="284" spans="2:12" ht="15" hidden="1" customHeight="1">
      <c r="B284" s="381"/>
      <c r="C284" s="330"/>
      <c r="D284" s="49" t="s">
        <v>38</v>
      </c>
      <c r="E284" s="61"/>
      <c r="F284" s="61"/>
      <c r="G284" s="61"/>
      <c r="H284" s="61"/>
      <c r="I284" s="61"/>
      <c r="J284" s="61"/>
      <c r="K284" s="61"/>
      <c r="L284" s="61"/>
    </row>
    <row r="285" spans="2:12" ht="15.75" customHeight="1">
      <c r="B285" s="382"/>
      <c r="C285" s="329"/>
      <c r="D285" s="422" t="s">
        <v>21</v>
      </c>
      <c r="E285" s="422"/>
      <c r="F285" s="422"/>
      <c r="G285" s="422"/>
      <c r="H285" s="422"/>
      <c r="I285" s="422"/>
      <c r="J285" s="422"/>
      <c r="K285" s="422"/>
      <c r="L285" s="422"/>
    </row>
    <row r="286" spans="2:12" ht="15" customHeight="1">
      <c r="B286" s="11"/>
      <c r="C286" s="58"/>
      <c r="D286" s="60" t="s">
        <v>10</v>
      </c>
      <c r="E286" s="353"/>
      <c r="F286" s="353"/>
      <c r="G286" s="353">
        <v>562500</v>
      </c>
      <c r="H286" s="353">
        <v>562500</v>
      </c>
      <c r="I286" s="353">
        <v>1125000</v>
      </c>
      <c r="J286" s="353">
        <v>1125000</v>
      </c>
      <c r="K286" s="353">
        <v>1125000</v>
      </c>
      <c r="L286" s="353">
        <v>1125000</v>
      </c>
    </row>
    <row r="287" spans="2:12" ht="38.25" customHeight="1">
      <c r="B287" s="381"/>
      <c r="C287" s="330">
        <v>42005</v>
      </c>
      <c r="D287" s="62" t="s">
        <v>166</v>
      </c>
      <c r="E287" s="353"/>
      <c r="F287" s="353"/>
      <c r="G287" s="353"/>
      <c r="H287" s="353"/>
      <c r="I287" s="353"/>
      <c r="J287" s="353"/>
      <c r="K287" s="353"/>
      <c r="L287" s="353"/>
    </row>
    <row r="288" spans="2:12" ht="15" customHeight="1">
      <c r="B288" s="381"/>
      <c r="C288" s="330"/>
      <c r="D288" s="60" t="s">
        <v>12</v>
      </c>
      <c r="E288" s="353"/>
      <c r="F288" s="353"/>
      <c r="G288" s="353"/>
      <c r="H288" s="353"/>
      <c r="I288" s="353"/>
      <c r="J288" s="353"/>
      <c r="K288" s="353"/>
      <c r="L288" s="353"/>
    </row>
    <row r="289" spans="2:12" ht="44.25" customHeight="1">
      <c r="B289" s="381"/>
      <c r="C289" s="330"/>
      <c r="D289" s="62" t="s">
        <v>165</v>
      </c>
      <c r="E289" s="353"/>
      <c r="F289" s="353"/>
      <c r="G289" s="353"/>
      <c r="H289" s="353"/>
      <c r="I289" s="353"/>
      <c r="J289" s="353"/>
      <c r="K289" s="353"/>
      <c r="L289" s="353"/>
    </row>
    <row r="290" spans="2:12" ht="15" customHeight="1">
      <c r="B290" s="381"/>
      <c r="C290" s="330"/>
      <c r="D290" s="60" t="s">
        <v>14</v>
      </c>
      <c r="E290" s="353"/>
      <c r="F290" s="353"/>
      <c r="G290" s="353"/>
      <c r="H290" s="353"/>
      <c r="I290" s="353"/>
      <c r="J290" s="353"/>
      <c r="K290" s="353"/>
      <c r="L290" s="353"/>
    </row>
    <row r="291" spans="2:12" ht="16.5" customHeight="1">
      <c r="B291" s="381"/>
      <c r="C291" s="330"/>
      <c r="D291" s="49" t="s">
        <v>46</v>
      </c>
      <c r="E291" s="353"/>
      <c r="F291" s="353"/>
      <c r="G291" s="353"/>
      <c r="H291" s="353"/>
      <c r="I291" s="353"/>
      <c r="J291" s="353"/>
      <c r="K291" s="353"/>
      <c r="L291" s="353"/>
    </row>
    <row r="293" spans="2:12">
      <c r="J293" s="226"/>
      <c r="L293" s="226"/>
    </row>
  </sheetData>
  <mergeCells count="458">
    <mergeCell ref="E27:L27"/>
    <mergeCell ref="G152:G156"/>
    <mergeCell ref="B194:L194"/>
    <mergeCell ref="C140:C145"/>
    <mergeCell ref="F95:F100"/>
    <mergeCell ref="G95:G100"/>
    <mergeCell ref="B195:B200"/>
    <mergeCell ref="H56:H61"/>
    <mergeCell ref="K56:K61"/>
    <mergeCell ref="B28:B33"/>
    <mergeCell ref="E28:E33"/>
    <mergeCell ref="F28:F33"/>
    <mergeCell ref="G28:G33"/>
    <mergeCell ref="B56:B61"/>
    <mergeCell ref="B63:C63"/>
    <mergeCell ref="C42:C47"/>
    <mergeCell ref="C28:C33"/>
    <mergeCell ref="B35:C35"/>
    <mergeCell ref="B36:B41"/>
    <mergeCell ref="C36:C41"/>
    <mergeCell ref="B34:L34"/>
    <mergeCell ref="D35:L35"/>
    <mergeCell ref="C64:C69"/>
    <mergeCell ref="B82:B87"/>
    <mergeCell ref="C82:C87"/>
    <mergeCell ref="G182:G186"/>
    <mergeCell ref="B134:B139"/>
    <mergeCell ref="C134:C139"/>
    <mergeCell ref="E134:E139"/>
    <mergeCell ref="F134:F139"/>
    <mergeCell ref="E128:E133"/>
    <mergeCell ref="E116:E121"/>
    <mergeCell ref="G261:G266"/>
    <mergeCell ref="E227:E232"/>
    <mergeCell ref="H267:H272"/>
    <mergeCell ref="D285:L285"/>
    <mergeCell ref="F286:F291"/>
    <mergeCell ref="F247:F252"/>
    <mergeCell ref="G247:G252"/>
    <mergeCell ref="B208:C208"/>
    <mergeCell ref="B128:B133"/>
    <mergeCell ref="C128:C133"/>
    <mergeCell ref="B240:B245"/>
    <mergeCell ref="C240:C245"/>
    <mergeCell ref="E240:E245"/>
    <mergeCell ref="F240:F245"/>
    <mergeCell ref="G240:G245"/>
    <mergeCell ref="H240:H245"/>
    <mergeCell ref="I240:I245"/>
    <mergeCell ref="J240:J245"/>
    <mergeCell ref="K240:K245"/>
    <mergeCell ref="L240:L245"/>
    <mergeCell ref="B233:C233"/>
    <mergeCell ref="D233:L233"/>
    <mergeCell ref="B234:B239"/>
    <mergeCell ref="C234:C239"/>
    <mergeCell ref="B4:C4"/>
    <mergeCell ref="L20:L25"/>
    <mergeCell ref="B11:C11"/>
    <mergeCell ref="L28:L33"/>
    <mergeCell ref="H140:H145"/>
    <mergeCell ref="H286:H291"/>
    <mergeCell ref="K286:K291"/>
    <mergeCell ref="L286:L291"/>
    <mergeCell ref="K267:K272"/>
    <mergeCell ref="F227:F232"/>
    <mergeCell ref="L261:L266"/>
    <mergeCell ref="B255:B260"/>
    <mergeCell ref="H261:H266"/>
    <mergeCell ref="K261:K266"/>
    <mergeCell ref="B268:B272"/>
    <mergeCell ref="C268:C272"/>
    <mergeCell ref="E267:E272"/>
    <mergeCell ref="B254:C254"/>
    <mergeCell ref="D254:L254"/>
    <mergeCell ref="B227:B232"/>
    <mergeCell ref="B261:B266"/>
    <mergeCell ref="C261:C266"/>
    <mergeCell ref="E261:E266"/>
    <mergeCell ref="F261:F266"/>
    <mergeCell ref="B76:B81"/>
    <mergeCell ref="B64:B69"/>
    <mergeCell ref="G70:G75"/>
    <mergeCell ref="H70:H75"/>
    <mergeCell ref="K70:K75"/>
    <mergeCell ref="K49:K54"/>
    <mergeCell ref="B19:C19"/>
    <mergeCell ref="D11:L11"/>
    <mergeCell ref="B12:B17"/>
    <mergeCell ref="H12:H17"/>
    <mergeCell ref="B20:B25"/>
    <mergeCell ref="C20:C25"/>
    <mergeCell ref="E20:E25"/>
    <mergeCell ref="F20:F25"/>
    <mergeCell ref="C12:C17"/>
    <mergeCell ref="E12:E17"/>
    <mergeCell ref="F12:F17"/>
    <mergeCell ref="G12:G17"/>
    <mergeCell ref="C56:C61"/>
    <mergeCell ref="L49:L54"/>
    <mergeCell ref="B55:C55"/>
    <mergeCell ref="B42:B47"/>
    <mergeCell ref="E42:E47"/>
    <mergeCell ref="F42:F47"/>
    <mergeCell ref="C255:C260"/>
    <mergeCell ref="E255:E260"/>
    <mergeCell ref="F255:F260"/>
    <mergeCell ref="G255:G260"/>
    <mergeCell ref="H255:H260"/>
    <mergeCell ref="K255:K260"/>
    <mergeCell ref="L255:L260"/>
    <mergeCell ref="F116:F121"/>
    <mergeCell ref="G116:G121"/>
    <mergeCell ref="H116:H121"/>
    <mergeCell ref="K116:K121"/>
    <mergeCell ref="B246:C246"/>
    <mergeCell ref="D246:L246"/>
    <mergeCell ref="B247:B252"/>
    <mergeCell ref="C247:C252"/>
    <mergeCell ref="E247:E252"/>
    <mergeCell ref="I188:I192"/>
    <mergeCell ref="J188:J192"/>
    <mergeCell ref="H247:H252"/>
    <mergeCell ref="B201:B206"/>
    <mergeCell ref="E201:E206"/>
    <mergeCell ref="H221:H226"/>
    <mergeCell ref="J221:J226"/>
    <mergeCell ref="C195:C200"/>
    <mergeCell ref="L108:L113"/>
    <mergeCell ref="L95:L100"/>
    <mergeCell ref="L128:L133"/>
    <mergeCell ref="B62:L62"/>
    <mergeCell ref="K64:K69"/>
    <mergeCell ref="K42:K47"/>
    <mergeCell ref="E64:E69"/>
    <mergeCell ref="F36:F41"/>
    <mergeCell ref="B49:B54"/>
    <mergeCell ref="C49:C54"/>
    <mergeCell ref="E49:E54"/>
    <mergeCell ref="F49:F54"/>
    <mergeCell ref="G49:G54"/>
    <mergeCell ref="H49:H54"/>
    <mergeCell ref="D55:L55"/>
    <mergeCell ref="B70:B75"/>
    <mergeCell ref="B48:C48"/>
    <mergeCell ref="D48:L48"/>
    <mergeCell ref="L36:L41"/>
    <mergeCell ref="E95:E100"/>
    <mergeCell ref="L89:L94"/>
    <mergeCell ref="G89:G94"/>
    <mergeCell ref="G56:G61"/>
    <mergeCell ref="B88:C88"/>
    <mergeCell ref="C76:C81"/>
    <mergeCell ref="F76:F81"/>
    <mergeCell ref="C70:C75"/>
    <mergeCell ref="E70:E75"/>
    <mergeCell ref="F70:F75"/>
    <mergeCell ref="H28:H33"/>
    <mergeCell ref="L42:L47"/>
    <mergeCell ref="H36:H41"/>
    <mergeCell ref="K36:K41"/>
    <mergeCell ref="G42:G47"/>
    <mergeCell ref="K28:K33"/>
    <mergeCell ref="E56:E61"/>
    <mergeCell ref="F56:F61"/>
    <mergeCell ref="L122:L127"/>
    <mergeCell ref="K140:K145"/>
    <mergeCell ref="C146:C151"/>
    <mergeCell ref="B152:B157"/>
    <mergeCell ref="C152:C157"/>
    <mergeCell ref="K146:K150"/>
    <mergeCell ref="K164:K168"/>
    <mergeCell ref="L164:L168"/>
    <mergeCell ref="B176:B181"/>
    <mergeCell ref="F170:F174"/>
    <mergeCell ref="C164:C169"/>
    <mergeCell ref="C176:C181"/>
    <mergeCell ref="E176:E180"/>
    <mergeCell ref="H152:H156"/>
    <mergeCell ref="C122:C127"/>
    <mergeCell ref="B158:B163"/>
    <mergeCell ref="L176:L180"/>
    <mergeCell ref="K182:K186"/>
    <mergeCell ref="L182:L186"/>
    <mergeCell ref="I170:I174"/>
    <mergeCell ref="J170:J174"/>
    <mergeCell ref="I176:I180"/>
    <mergeCell ref="J176:J180"/>
    <mergeCell ref="I182:I186"/>
    <mergeCell ref="J182:J186"/>
    <mergeCell ref="K176:K180"/>
    <mergeCell ref="B101:B106"/>
    <mergeCell ref="C101:C106"/>
    <mergeCell ref="H108:H113"/>
    <mergeCell ref="C108:C113"/>
    <mergeCell ref="H128:H133"/>
    <mergeCell ref="F128:F133"/>
    <mergeCell ref="E182:E186"/>
    <mergeCell ref="E152:E156"/>
    <mergeCell ref="I122:I127"/>
    <mergeCell ref="B182:B187"/>
    <mergeCell ref="C182:C187"/>
    <mergeCell ref="G176:G180"/>
    <mergeCell ref="H176:H180"/>
    <mergeCell ref="E164:E168"/>
    <mergeCell ref="B164:B169"/>
    <mergeCell ref="B146:B151"/>
    <mergeCell ref="F152:F156"/>
    <mergeCell ref="I152:I156"/>
    <mergeCell ref="E146:E150"/>
    <mergeCell ref="D187:L187"/>
    <mergeCell ref="E158:E162"/>
    <mergeCell ref="B108:B113"/>
    <mergeCell ref="E108:E113"/>
    <mergeCell ref="F108:F113"/>
    <mergeCell ref="B140:B145"/>
    <mergeCell ref="B122:B127"/>
    <mergeCell ref="I128:I133"/>
    <mergeCell ref="J128:J133"/>
    <mergeCell ref="I135:I139"/>
    <mergeCell ref="K108:K113"/>
    <mergeCell ref="J146:J150"/>
    <mergeCell ref="C158:C163"/>
    <mergeCell ref="G158:G162"/>
    <mergeCell ref="B116:B121"/>
    <mergeCell ref="C116:C121"/>
    <mergeCell ref="B115:C115"/>
    <mergeCell ref="B89:B94"/>
    <mergeCell ref="C89:C94"/>
    <mergeCell ref="G135:G139"/>
    <mergeCell ref="B107:C107"/>
    <mergeCell ref="H135:H139"/>
    <mergeCell ref="B170:B175"/>
    <mergeCell ref="C170:C175"/>
    <mergeCell ref="G170:G174"/>
    <mergeCell ref="H170:H174"/>
    <mergeCell ref="D175:L175"/>
    <mergeCell ref="I116:I121"/>
    <mergeCell ref="J116:J121"/>
    <mergeCell ref="K135:K139"/>
    <mergeCell ref="L135:L139"/>
    <mergeCell ref="J135:J139"/>
    <mergeCell ref="I140:I145"/>
    <mergeCell ref="J140:J145"/>
    <mergeCell ref="I146:I150"/>
    <mergeCell ref="L101:L106"/>
    <mergeCell ref="B95:B100"/>
    <mergeCell ref="C95:C100"/>
    <mergeCell ref="G146:G150"/>
    <mergeCell ref="D107:L107"/>
    <mergeCell ref="L116:L121"/>
    <mergeCell ref="I12:I17"/>
    <mergeCell ref="J12:J17"/>
    <mergeCell ref="I20:I25"/>
    <mergeCell ref="J20:J25"/>
    <mergeCell ref="L12:L17"/>
    <mergeCell ref="H20:H25"/>
    <mergeCell ref="K20:K25"/>
    <mergeCell ref="G20:G25"/>
    <mergeCell ref="D19:L19"/>
    <mergeCell ref="K12:K17"/>
    <mergeCell ref="H42:H47"/>
    <mergeCell ref="D63:L63"/>
    <mergeCell ref="L56:L61"/>
    <mergeCell ref="F64:F69"/>
    <mergeCell ref="I28:I33"/>
    <mergeCell ref="J28:J33"/>
    <mergeCell ref="J36:J41"/>
    <mergeCell ref="I42:I47"/>
    <mergeCell ref="J42:J47"/>
    <mergeCell ref="I49:I54"/>
    <mergeCell ref="J49:J54"/>
    <mergeCell ref="I56:I61"/>
    <mergeCell ref="J56:J61"/>
    <mergeCell ref="I64:I69"/>
    <mergeCell ref="J64:J69"/>
    <mergeCell ref="E36:E41"/>
    <mergeCell ref="G286:G291"/>
    <mergeCell ref="E215:E220"/>
    <mergeCell ref="F209:F214"/>
    <mergeCell ref="H182:H186"/>
    <mergeCell ref="F122:F127"/>
    <mergeCell ref="E76:E81"/>
    <mergeCell ref="I70:I75"/>
    <mergeCell ref="H64:H69"/>
    <mergeCell ref="L64:L69"/>
    <mergeCell ref="K170:K174"/>
    <mergeCell ref="L170:L174"/>
    <mergeCell ref="H101:H106"/>
    <mergeCell ref="K101:K106"/>
    <mergeCell ref="G108:G113"/>
    <mergeCell ref="B114:L114"/>
    <mergeCell ref="I108:I113"/>
    <mergeCell ref="B188:B193"/>
    <mergeCell ref="C188:C193"/>
    <mergeCell ref="G188:G192"/>
    <mergeCell ref="H188:H192"/>
    <mergeCell ref="K188:K192"/>
    <mergeCell ref="L188:L192"/>
    <mergeCell ref="D193:L193"/>
    <mergeCell ref="E170:E174"/>
    <mergeCell ref="I36:I41"/>
    <mergeCell ref="G64:G69"/>
    <mergeCell ref="B287:B291"/>
    <mergeCell ref="C287:C291"/>
    <mergeCell ref="B285:C285"/>
    <mergeCell ref="B280:B284"/>
    <mergeCell ref="K89:K94"/>
    <mergeCell ref="B274:B278"/>
    <mergeCell ref="L158:L162"/>
    <mergeCell ref="D163:L163"/>
    <mergeCell ref="D169:L169"/>
    <mergeCell ref="E221:E226"/>
    <mergeCell ref="F221:F226"/>
    <mergeCell ref="F164:F168"/>
    <mergeCell ref="L209:L214"/>
    <mergeCell ref="F195:F199"/>
    <mergeCell ref="G164:G168"/>
    <mergeCell ref="I158:I162"/>
    <mergeCell ref="J158:J162"/>
    <mergeCell ref="I164:I168"/>
    <mergeCell ref="I201:I206"/>
    <mergeCell ref="J201:J206"/>
    <mergeCell ref="I209:I214"/>
    <mergeCell ref="E286:E291"/>
    <mergeCell ref="L195:L199"/>
    <mergeCell ref="D200:L200"/>
    <mergeCell ref="I101:I106"/>
    <mergeCell ref="J101:J106"/>
    <mergeCell ref="L82:L87"/>
    <mergeCell ref="G82:G87"/>
    <mergeCell ref="L201:L206"/>
    <mergeCell ref="F146:F150"/>
    <mergeCell ref="K82:K87"/>
    <mergeCell ref="E89:E94"/>
    <mergeCell ref="H82:H87"/>
    <mergeCell ref="F89:F94"/>
    <mergeCell ref="G128:G133"/>
    <mergeCell ref="L146:L150"/>
    <mergeCell ref="F201:F206"/>
    <mergeCell ref="H95:H100"/>
    <mergeCell ref="F82:F87"/>
    <mergeCell ref="I95:I100"/>
    <mergeCell ref="J95:J100"/>
    <mergeCell ref="K122:K127"/>
    <mergeCell ref="E101:E106"/>
    <mergeCell ref="F176:F180"/>
    <mergeCell ref="H89:H94"/>
    <mergeCell ref="E140:E145"/>
    <mergeCell ref="H122:H127"/>
    <mergeCell ref="F158:F162"/>
    <mergeCell ref="E195:E199"/>
    <mergeCell ref="J70:J75"/>
    <mergeCell ref="F215:F220"/>
    <mergeCell ref="G201:G206"/>
    <mergeCell ref="H201:H206"/>
    <mergeCell ref="K95:K100"/>
    <mergeCell ref="I76:I81"/>
    <mergeCell ref="J76:J81"/>
    <mergeCell ref="I82:I87"/>
    <mergeCell ref="J82:J87"/>
    <mergeCell ref="I89:I94"/>
    <mergeCell ref="J89:J94"/>
    <mergeCell ref="F140:F145"/>
    <mergeCell ref="G140:G145"/>
    <mergeCell ref="E122:E127"/>
    <mergeCell ref="K128:K133"/>
    <mergeCell ref="G267:G272"/>
    <mergeCell ref="I221:I226"/>
    <mergeCell ref="D151:L151"/>
    <mergeCell ref="K209:K214"/>
    <mergeCell ref="G36:G41"/>
    <mergeCell ref="J108:J113"/>
    <mergeCell ref="G76:G81"/>
    <mergeCell ref="H76:H81"/>
    <mergeCell ref="K76:K81"/>
    <mergeCell ref="L76:L81"/>
    <mergeCell ref="E82:E87"/>
    <mergeCell ref="L140:L145"/>
    <mergeCell ref="L70:L75"/>
    <mergeCell ref="H146:H150"/>
    <mergeCell ref="K158:K162"/>
    <mergeCell ref="E188:E192"/>
    <mergeCell ref="F188:F192"/>
    <mergeCell ref="H195:H199"/>
    <mergeCell ref="G209:G214"/>
    <mergeCell ref="E209:E214"/>
    <mergeCell ref="J122:J127"/>
    <mergeCell ref="I195:I199"/>
    <mergeCell ref="J195:J199"/>
    <mergeCell ref="G122:G127"/>
    <mergeCell ref="G215:G220"/>
    <mergeCell ref="D208:L208"/>
    <mergeCell ref="C221:C226"/>
    <mergeCell ref="H215:H220"/>
    <mergeCell ref="K247:K252"/>
    <mergeCell ref="L247:L252"/>
    <mergeCell ref="B253:L253"/>
    <mergeCell ref="B215:B220"/>
    <mergeCell ref="B221:B226"/>
    <mergeCell ref="B209:B214"/>
    <mergeCell ref="C209:C214"/>
    <mergeCell ref="E234:E239"/>
    <mergeCell ref="F234:F239"/>
    <mergeCell ref="G234:G239"/>
    <mergeCell ref="H234:H239"/>
    <mergeCell ref="I234:I239"/>
    <mergeCell ref="J234:J239"/>
    <mergeCell ref="K234:K239"/>
    <mergeCell ref="L234:L239"/>
    <mergeCell ref="L267:L272"/>
    <mergeCell ref="K201:K206"/>
    <mergeCell ref="K195:K199"/>
    <mergeCell ref="K221:K226"/>
    <mergeCell ref="G195:G199"/>
    <mergeCell ref="K215:K220"/>
    <mergeCell ref="L215:L220"/>
    <mergeCell ref="C274:C278"/>
    <mergeCell ref="I286:I291"/>
    <mergeCell ref="J286:J291"/>
    <mergeCell ref="I247:I252"/>
    <mergeCell ref="J247:J252"/>
    <mergeCell ref="I255:I260"/>
    <mergeCell ref="J255:J260"/>
    <mergeCell ref="I261:I266"/>
    <mergeCell ref="J261:J266"/>
    <mergeCell ref="I267:I272"/>
    <mergeCell ref="J267:J272"/>
    <mergeCell ref="J209:J214"/>
    <mergeCell ref="I215:I220"/>
    <mergeCell ref="J215:J220"/>
    <mergeCell ref="B207:L207"/>
    <mergeCell ref="C215:C220"/>
    <mergeCell ref="H209:H214"/>
    <mergeCell ref="F101:F106"/>
    <mergeCell ref="G101:G106"/>
    <mergeCell ref="D88:L88"/>
    <mergeCell ref="C280:C284"/>
    <mergeCell ref="C227:C232"/>
    <mergeCell ref="J152:J156"/>
    <mergeCell ref="K152:K156"/>
    <mergeCell ref="L152:L156"/>
    <mergeCell ref="D157:L157"/>
    <mergeCell ref="H158:H162"/>
    <mergeCell ref="F182:F186"/>
    <mergeCell ref="D181:L181"/>
    <mergeCell ref="J164:J168"/>
    <mergeCell ref="H164:H168"/>
    <mergeCell ref="C201:C206"/>
    <mergeCell ref="L221:L226"/>
    <mergeCell ref="G227:G232"/>
    <mergeCell ref="H227:H232"/>
    <mergeCell ref="I227:I232"/>
    <mergeCell ref="J227:J232"/>
    <mergeCell ref="K227:K232"/>
    <mergeCell ref="L227:L232"/>
    <mergeCell ref="G221:G226"/>
    <mergeCell ref="F267:F272"/>
  </mergeCells>
  <pageMargins left="0.2" right="0.2" top="0.2" bottom="0.2" header="0.2" footer="0.2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I27"/>
  <sheetViews>
    <sheetView topLeftCell="A20" zoomScaleNormal="100" workbookViewId="0">
      <selection activeCell="C41" sqref="C41"/>
    </sheetView>
  </sheetViews>
  <sheetFormatPr defaultRowHeight="14.25"/>
  <cols>
    <col min="1" max="1" width="4" style="2" customWidth="1"/>
    <col min="2" max="2" width="35.85546875" style="2" customWidth="1"/>
    <col min="3" max="3" width="40.28515625" style="2" customWidth="1"/>
    <col min="4" max="4" width="40" style="2" customWidth="1"/>
    <col min="5" max="5" width="22.85546875" style="2" customWidth="1"/>
    <col min="6" max="6" width="20.5703125" style="2" customWidth="1"/>
    <col min="7" max="7" width="22.85546875" style="2" customWidth="1"/>
    <col min="8" max="8" width="47.85546875" style="2" customWidth="1"/>
    <col min="9" max="9" width="39.42578125" style="2" customWidth="1"/>
    <col min="10" max="256" width="9.140625" style="2"/>
    <col min="257" max="257" width="4" style="2" customWidth="1"/>
    <col min="258" max="258" width="17" style="2" customWidth="1"/>
    <col min="259" max="259" width="40.28515625" style="2" customWidth="1"/>
    <col min="260" max="260" width="43.28515625" style="2" customWidth="1"/>
    <col min="261" max="261" width="25.42578125" style="2" customWidth="1"/>
    <col min="262" max="262" width="24.42578125" style="2" customWidth="1"/>
    <col min="263" max="263" width="25.5703125" style="2" customWidth="1"/>
    <col min="264" max="512" width="9.140625" style="2"/>
    <col min="513" max="513" width="4" style="2" customWidth="1"/>
    <col min="514" max="514" width="17" style="2" customWidth="1"/>
    <col min="515" max="515" width="40.28515625" style="2" customWidth="1"/>
    <col min="516" max="516" width="43.28515625" style="2" customWidth="1"/>
    <col min="517" max="517" width="25.42578125" style="2" customWidth="1"/>
    <col min="518" max="518" width="24.42578125" style="2" customWidth="1"/>
    <col min="519" max="519" width="25.5703125" style="2" customWidth="1"/>
    <col min="520" max="768" width="9.140625" style="2"/>
    <col min="769" max="769" width="4" style="2" customWidth="1"/>
    <col min="770" max="770" width="17" style="2" customWidth="1"/>
    <col min="771" max="771" width="40.28515625" style="2" customWidth="1"/>
    <col min="772" max="772" width="43.28515625" style="2" customWidth="1"/>
    <col min="773" max="773" width="25.42578125" style="2" customWidth="1"/>
    <col min="774" max="774" width="24.42578125" style="2" customWidth="1"/>
    <col min="775" max="775" width="25.5703125" style="2" customWidth="1"/>
    <col min="776" max="1024" width="9.140625" style="2"/>
    <col min="1025" max="1025" width="4" style="2" customWidth="1"/>
    <col min="1026" max="1026" width="17" style="2" customWidth="1"/>
    <col min="1027" max="1027" width="40.28515625" style="2" customWidth="1"/>
    <col min="1028" max="1028" width="43.28515625" style="2" customWidth="1"/>
    <col min="1029" max="1029" width="25.42578125" style="2" customWidth="1"/>
    <col min="1030" max="1030" width="24.42578125" style="2" customWidth="1"/>
    <col min="1031" max="1031" width="25.5703125" style="2" customWidth="1"/>
    <col min="1032" max="1280" width="9.140625" style="2"/>
    <col min="1281" max="1281" width="4" style="2" customWidth="1"/>
    <col min="1282" max="1282" width="17" style="2" customWidth="1"/>
    <col min="1283" max="1283" width="40.28515625" style="2" customWidth="1"/>
    <col min="1284" max="1284" width="43.28515625" style="2" customWidth="1"/>
    <col min="1285" max="1285" width="25.42578125" style="2" customWidth="1"/>
    <col min="1286" max="1286" width="24.42578125" style="2" customWidth="1"/>
    <col min="1287" max="1287" width="25.5703125" style="2" customWidth="1"/>
    <col min="1288" max="1536" width="9.140625" style="2"/>
    <col min="1537" max="1537" width="4" style="2" customWidth="1"/>
    <col min="1538" max="1538" width="17" style="2" customWidth="1"/>
    <col min="1539" max="1539" width="40.28515625" style="2" customWidth="1"/>
    <col min="1540" max="1540" width="43.28515625" style="2" customWidth="1"/>
    <col min="1541" max="1541" width="25.42578125" style="2" customWidth="1"/>
    <col min="1542" max="1542" width="24.42578125" style="2" customWidth="1"/>
    <col min="1543" max="1543" width="25.5703125" style="2" customWidth="1"/>
    <col min="1544" max="1792" width="9.140625" style="2"/>
    <col min="1793" max="1793" width="4" style="2" customWidth="1"/>
    <col min="1794" max="1794" width="17" style="2" customWidth="1"/>
    <col min="1795" max="1795" width="40.28515625" style="2" customWidth="1"/>
    <col min="1796" max="1796" width="43.28515625" style="2" customWidth="1"/>
    <col min="1797" max="1797" width="25.42578125" style="2" customWidth="1"/>
    <col min="1798" max="1798" width="24.42578125" style="2" customWidth="1"/>
    <col min="1799" max="1799" width="25.5703125" style="2" customWidth="1"/>
    <col min="1800" max="2048" width="9.140625" style="2"/>
    <col min="2049" max="2049" width="4" style="2" customWidth="1"/>
    <col min="2050" max="2050" width="17" style="2" customWidth="1"/>
    <col min="2051" max="2051" width="40.28515625" style="2" customWidth="1"/>
    <col min="2052" max="2052" width="43.28515625" style="2" customWidth="1"/>
    <col min="2053" max="2053" width="25.42578125" style="2" customWidth="1"/>
    <col min="2054" max="2054" width="24.42578125" style="2" customWidth="1"/>
    <col min="2055" max="2055" width="25.5703125" style="2" customWidth="1"/>
    <col min="2056" max="2304" width="9.140625" style="2"/>
    <col min="2305" max="2305" width="4" style="2" customWidth="1"/>
    <col min="2306" max="2306" width="17" style="2" customWidth="1"/>
    <col min="2307" max="2307" width="40.28515625" style="2" customWidth="1"/>
    <col min="2308" max="2308" width="43.28515625" style="2" customWidth="1"/>
    <col min="2309" max="2309" width="25.42578125" style="2" customWidth="1"/>
    <col min="2310" max="2310" width="24.42578125" style="2" customWidth="1"/>
    <col min="2311" max="2311" width="25.5703125" style="2" customWidth="1"/>
    <col min="2312" max="2560" width="9.140625" style="2"/>
    <col min="2561" max="2561" width="4" style="2" customWidth="1"/>
    <col min="2562" max="2562" width="17" style="2" customWidth="1"/>
    <col min="2563" max="2563" width="40.28515625" style="2" customWidth="1"/>
    <col min="2564" max="2564" width="43.28515625" style="2" customWidth="1"/>
    <col min="2565" max="2565" width="25.42578125" style="2" customWidth="1"/>
    <col min="2566" max="2566" width="24.42578125" style="2" customWidth="1"/>
    <col min="2567" max="2567" width="25.5703125" style="2" customWidth="1"/>
    <col min="2568" max="2816" width="9.140625" style="2"/>
    <col min="2817" max="2817" width="4" style="2" customWidth="1"/>
    <col min="2818" max="2818" width="17" style="2" customWidth="1"/>
    <col min="2819" max="2819" width="40.28515625" style="2" customWidth="1"/>
    <col min="2820" max="2820" width="43.28515625" style="2" customWidth="1"/>
    <col min="2821" max="2821" width="25.42578125" style="2" customWidth="1"/>
    <col min="2822" max="2822" width="24.42578125" style="2" customWidth="1"/>
    <col min="2823" max="2823" width="25.5703125" style="2" customWidth="1"/>
    <col min="2824" max="3072" width="9.140625" style="2"/>
    <col min="3073" max="3073" width="4" style="2" customWidth="1"/>
    <col min="3074" max="3074" width="17" style="2" customWidth="1"/>
    <col min="3075" max="3075" width="40.28515625" style="2" customWidth="1"/>
    <col min="3076" max="3076" width="43.28515625" style="2" customWidth="1"/>
    <col min="3077" max="3077" width="25.42578125" style="2" customWidth="1"/>
    <col min="3078" max="3078" width="24.42578125" style="2" customWidth="1"/>
    <col min="3079" max="3079" width="25.5703125" style="2" customWidth="1"/>
    <col min="3080" max="3328" width="9.140625" style="2"/>
    <col min="3329" max="3329" width="4" style="2" customWidth="1"/>
    <col min="3330" max="3330" width="17" style="2" customWidth="1"/>
    <col min="3331" max="3331" width="40.28515625" style="2" customWidth="1"/>
    <col min="3332" max="3332" width="43.28515625" style="2" customWidth="1"/>
    <col min="3333" max="3333" width="25.42578125" style="2" customWidth="1"/>
    <col min="3334" max="3334" width="24.42578125" style="2" customWidth="1"/>
    <col min="3335" max="3335" width="25.5703125" style="2" customWidth="1"/>
    <col min="3336" max="3584" width="9.140625" style="2"/>
    <col min="3585" max="3585" width="4" style="2" customWidth="1"/>
    <col min="3586" max="3586" width="17" style="2" customWidth="1"/>
    <col min="3587" max="3587" width="40.28515625" style="2" customWidth="1"/>
    <col min="3588" max="3588" width="43.28515625" style="2" customWidth="1"/>
    <col min="3589" max="3589" width="25.42578125" style="2" customWidth="1"/>
    <col min="3590" max="3590" width="24.42578125" style="2" customWidth="1"/>
    <col min="3591" max="3591" width="25.5703125" style="2" customWidth="1"/>
    <col min="3592" max="3840" width="9.140625" style="2"/>
    <col min="3841" max="3841" width="4" style="2" customWidth="1"/>
    <col min="3842" max="3842" width="17" style="2" customWidth="1"/>
    <col min="3843" max="3843" width="40.28515625" style="2" customWidth="1"/>
    <col min="3844" max="3844" width="43.28515625" style="2" customWidth="1"/>
    <col min="3845" max="3845" width="25.42578125" style="2" customWidth="1"/>
    <col min="3846" max="3846" width="24.42578125" style="2" customWidth="1"/>
    <col min="3847" max="3847" width="25.5703125" style="2" customWidth="1"/>
    <col min="3848" max="4096" width="9.140625" style="2"/>
    <col min="4097" max="4097" width="4" style="2" customWidth="1"/>
    <col min="4098" max="4098" width="17" style="2" customWidth="1"/>
    <col min="4099" max="4099" width="40.28515625" style="2" customWidth="1"/>
    <col min="4100" max="4100" width="43.28515625" style="2" customWidth="1"/>
    <col min="4101" max="4101" width="25.42578125" style="2" customWidth="1"/>
    <col min="4102" max="4102" width="24.42578125" style="2" customWidth="1"/>
    <col min="4103" max="4103" width="25.5703125" style="2" customWidth="1"/>
    <col min="4104" max="4352" width="9.140625" style="2"/>
    <col min="4353" max="4353" width="4" style="2" customWidth="1"/>
    <col min="4354" max="4354" width="17" style="2" customWidth="1"/>
    <col min="4355" max="4355" width="40.28515625" style="2" customWidth="1"/>
    <col min="4356" max="4356" width="43.28515625" style="2" customWidth="1"/>
    <col min="4357" max="4357" width="25.42578125" style="2" customWidth="1"/>
    <col min="4358" max="4358" width="24.42578125" style="2" customWidth="1"/>
    <col min="4359" max="4359" width="25.5703125" style="2" customWidth="1"/>
    <col min="4360" max="4608" width="9.140625" style="2"/>
    <col min="4609" max="4609" width="4" style="2" customWidth="1"/>
    <col min="4610" max="4610" width="17" style="2" customWidth="1"/>
    <col min="4611" max="4611" width="40.28515625" style="2" customWidth="1"/>
    <col min="4612" max="4612" width="43.28515625" style="2" customWidth="1"/>
    <col min="4613" max="4613" width="25.42578125" style="2" customWidth="1"/>
    <col min="4614" max="4614" width="24.42578125" style="2" customWidth="1"/>
    <col min="4615" max="4615" width="25.5703125" style="2" customWidth="1"/>
    <col min="4616" max="4864" width="9.140625" style="2"/>
    <col min="4865" max="4865" width="4" style="2" customWidth="1"/>
    <col min="4866" max="4866" width="17" style="2" customWidth="1"/>
    <col min="4867" max="4867" width="40.28515625" style="2" customWidth="1"/>
    <col min="4868" max="4868" width="43.28515625" style="2" customWidth="1"/>
    <col min="4869" max="4869" width="25.42578125" style="2" customWidth="1"/>
    <col min="4870" max="4870" width="24.42578125" style="2" customWidth="1"/>
    <col min="4871" max="4871" width="25.5703125" style="2" customWidth="1"/>
    <col min="4872" max="5120" width="9.140625" style="2"/>
    <col min="5121" max="5121" width="4" style="2" customWidth="1"/>
    <col min="5122" max="5122" width="17" style="2" customWidth="1"/>
    <col min="5123" max="5123" width="40.28515625" style="2" customWidth="1"/>
    <col min="5124" max="5124" width="43.28515625" style="2" customWidth="1"/>
    <col min="5125" max="5125" width="25.42578125" style="2" customWidth="1"/>
    <col min="5126" max="5126" width="24.42578125" style="2" customWidth="1"/>
    <col min="5127" max="5127" width="25.5703125" style="2" customWidth="1"/>
    <col min="5128" max="5376" width="9.140625" style="2"/>
    <col min="5377" max="5377" width="4" style="2" customWidth="1"/>
    <col min="5378" max="5378" width="17" style="2" customWidth="1"/>
    <col min="5379" max="5379" width="40.28515625" style="2" customWidth="1"/>
    <col min="5380" max="5380" width="43.28515625" style="2" customWidth="1"/>
    <col min="5381" max="5381" width="25.42578125" style="2" customWidth="1"/>
    <col min="5382" max="5382" width="24.42578125" style="2" customWidth="1"/>
    <col min="5383" max="5383" width="25.5703125" style="2" customWidth="1"/>
    <col min="5384" max="5632" width="9.140625" style="2"/>
    <col min="5633" max="5633" width="4" style="2" customWidth="1"/>
    <col min="5634" max="5634" width="17" style="2" customWidth="1"/>
    <col min="5635" max="5635" width="40.28515625" style="2" customWidth="1"/>
    <col min="5636" max="5636" width="43.28515625" style="2" customWidth="1"/>
    <col min="5637" max="5637" width="25.42578125" style="2" customWidth="1"/>
    <col min="5638" max="5638" width="24.42578125" style="2" customWidth="1"/>
    <col min="5639" max="5639" width="25.5703125" style="2" customWidth="1"/>
    <col min="5640" max="5888" width="9.140625" style="2"/>
    <col min="5889" max="5889" width="4" style="2" customWidth="1"/>
    <col min="5890" max="5890" width="17" style="2" customWidth="1"/>
    <col min="5891" max="5891" width="40.28515625" style="2" customWidth="1"/>
    <col min="5892" max="5892" width="43.28515625" style="2" customWidth="1"/>
    <col min="5893" max="5893" width="25.42578125" style="2" customWidth="1"/>
    <col min="5894" max="5894" width="24.42578125" style="2" customWidth="1"/>
    <col min="5895" max="5895" width="25.5703125" style="2" customWidth="1"/>
    <col min="5896" max="6144" width="9.140625" style="2"/>
    <col min="6145" max="6145" width="4" style="2" customWidth="1"/>
    <col min="6146" max="6146" width="17" style="2" customWidth="1"/>
    <col min="6147" max="6147" width="40.28515625" style="2" customWidth="1"/>
    <col min="6148" max="6148" width="43.28515625" style="2" customWidth="1"/>
    <col min="6149" max="6149" width="25.42578125" style="2" customWidth="1"/>
    <col min="6150" max="6150" width="24.42578125" style="2" customWidth="1"/>
    <col min="6151" max="6151" width="25.5703125" style="2" customWidth="1"/>
    <col min="6152" max="6400" width="9.140625" style="2"/>
    <col min="6401" max="6401" width="4" style="2" customWidth="1"/>
    <col min="6402" max="6402" width="17" style="2" customWidth="1"/>
    <col min="6403" max="6403" width="40.28515625" style="2" customWidth="1"/>
    <col min="6404" max="6404" width="43.28515625" style="2" customWidth="1"/>
    <col min="6405" max="6405" width="25.42578125" style="2" customWidth="1"/>
    <col min="6406" max="6406" width="24.42578125" style="2" customWidth="1"/>
    <col min="6407" max="6407" width="25.5703125" style="2" customWidth="1"/>
    <col min="6408" max="6656" width="9.140625" style="2"/>
    <col min="6657" max="6657" width="4" style="2" customWidth="1"/>
    <col min="6658" max="6658" width="17" style="2" customWidth="1"/>
    <col min="6659" max="6659" width="40.28515625" style="2" customWidth="1"/>
    <col min="6660" max="6660" width="43.28515625" style="2" customWidth="1"/>
    <col min="6661" max="6661" width="25.42578125" style="2" customWidth="1"/>
    <col min="6662" max="6662" width="24.42578125" style="2" customWidth="1"/>
    <col min="6663" max="6663" width="25.5703125" style="2" customWidth="1"/>
    <col min="6664" max="6912" width="9.140625" style="2"/>
    <col min="6913" max="6913" width="4" style="2" customWidth="1"/>
    <col min="6914" max="6914" width="17" style="2" customWidth="1"/>
    <col min="6915" max="6915" width="40.28515625" style="2" customWidth="1"/>
    <col min="6916" max="6916" width="43.28515625" style="2" customWidth="1"/>
    <col min="6917" max="6917" width="25.42578125" style="2" customWidth="1"/>
    <col min="6918" max="6918" width="24.42578125" style="2" customWidth="1"/>
    <col min="6919" max="6919" width="25.5703125" style="2" customWidth="1"/>
    <col min="6920" max="7168" width="9.140625" style="2"/>
    <col min="7169" max="7169" width="4" style="2" customWidth="1"/>
    <col min="7170" max="7170" width="17" style="2" customWidth="1"/>
    <col min="7171" max="7171" width="40.28515625" style="2" customWidth="1"/>
    <col min="7172" max="7172" width="43.28515625" style="2" customWidth="1"/>
    <col min="7173" max="7173" width="25.42578125" style="2" customWidth="1"/>
    <col min="7174" max="7174" width="24.42578125" style="2" customWidth="1"/>
    <col min="7175" max="7175" width="25.5703125" style="2" customWidth="1"/>
    <col min="7176" max="7424" width="9.140625" style="2"/>
    <col min="7425" max="7425" width="4" style="2" customWidth="1"/>
    <col min="7426" max="7426" width="17" style="2" customWidth="1"/>
    <col min="7427" max="7427" width="40.28515625" style="2" customWidth="1"/>
    <col min="7428" max="7428" width="43.28515625" style="2" customWidth="1"/>
    <col min="7429" max="7429" width="25.42578125" style="2" customWidth="1"/>
    <col min="7430" max="7430" width="24.42578125" style="2" customWidth="1"/>
    <col min="7431" max="7431" width="25.5703125" style="2" customWidth="1"/>
    <col min="7432" max="7680" width="9.140625" style="2"/>
    <col min="7681" max="7681" width="4" style="2" customWidth="1"/>
    <col min="7682" max="7682" width="17" style="2" customWidth="1"/>
    <col min="7683" max="7683" width="40.28515625" style="2" customWidth="1"/>
    <col min="7684" max="7684" width="43.28515625" style="2" customWidth="1"/>
    <col min="7685" max="7685" width="25.42578125" style="2" customWidth="1"/>
    <col min="7686" max="7686" width="24.42578125" style="2" customWidth="1"/>
    <col min="7687" max="7687" width="25.5703125" style="2" customWidth="1"/>
    <col min="7688" max="7936" width="9.140625" style="2"/>
    <col min="7937" max="7937" width="4" style="2" customWidth="1"/>
    <col min="7938" max="7938" width="17" style="2" customWidth="1"/>
    <col min="7939" max="7939" width="40.28515625" style="2" customWidth="1"/>
    <col min="7940" max="7940" width="43.28515625" style="2" customWidth="1"/>
    <col min="7941" max="7941" width="25.42578125" style="2" customWidth="1"/>
    <col min="7942" max="7942" width="24.42578125" style="2" customWidth="1"/>
    <col min="7943" max="7943" width="25.5703125" style="2" customWidth="1"/>
    <col min="7944" max="8192" width="9.140625" style="2"/>
    <col min="8193" max="8193" width="4" style="2" customWidth="1"/>
    <col min="8194" max="8194" width="17" style="2" customWidth="1"/>
    <col min="8195" max="8195" width="40.28515625" style="2" customWidth="1"/>
    <col min="8196" max="8196" width="43.28515625" style="2" customWidth="1"/>
    <col min="8197" max="8197" width="25.42578125" style="2" customWidth="1"/>
    <col min="8198" max="8198" width="24.42578125" style="2" customWidth="1"/>
    <col min="8199" max="8199" width="25.5703125" style="2" customWidth="1"/>
    <col min="8200" max="8448" width="9.140625" style="2"/>
    <col min="8449" max="8449" width="4" style="2" customWidth="1"/>
    <col min="8450" max="8450" width="17" style="2" customWidth="1"/>
    <col min="8451" max="8451" width="40.28515625" style="2" customWidth="1"/>
    <col min="8452" max="8452" width="43.28515625" style="2" customWidth="1"/>
    <col min="8453" max="8453" width="25.42578125" style="2" customWidth="1"/>
    <col min="8454" max="8454" width="24.42578125" style="2" customWidth="1"/>
    <col min="8455" max="8455" width="25.5703125" style="2" customWidth="1"/>
    <col min="8456" max="8704" width="9.140625" style="2"/>
    <col min="8705" max="8705" width="4" style="2" customWidth="1"/>
    <col min="8706" max="8706" width="17" style="2" customWidth="1"/>
    <col min="8707" max="8707" width="40.28515625" style="2" customWidth="1"/>
    <col min="8708" max="8708" width="43.28515625" style="2" customWidth="1"/>
    <col min="8709" max="8709" width="25.42578125" style="2" customWidth="1"/>
    <col min="8710" max="8710" width="24.42578125" style="2" customWidth="1"/>
    <col min="8711" max="8711" width="25.5703125" style="2" customWidth="1"/>
    <col min="8712" max="8960" width="9.140625" style="2"/>
    <col min="8961" max="8961" width="4" style="2" customWidth="1"/>
    <col min="8962" max="8962" width="17" style="2" customWidth="1"/>
    <col min="8963" max="8963" width="40.28515625" style="2" customWidth="1"/>
    <col min="8964" max="8964" width="43.28515625" style="2" customWidth="1"/>
    <col min="8965" max="8965" width="25.42578125" style="2" customWidth="1"/>
    <col min="8966" max="8966" width="24.42578125" style="2" customWidth="1"/>
    <col min="8967" max="8967" width="25.5703125" style="2" customWidth="1"/>
    <col min="8968" max="9216" width="9.140625" style="2"/>
    <col min="9217" max="9217" width="4" style="2" customWidth="1"/>
    <col min="9218" max="9218" width="17" style="2" customWidth="1"/>
    <col min="9219" max="9219" width="40.28515625" style="2" customWidth="1"/>
    <col min="9220" max="9220" width="43.28515625" style="2" customWidth="1"/>
    <col min="9221" max="9221" width="25.42578125" style="2" customWidth="1"/>
    <col min="9222" max="9222" width="24.42578125" style="2" customWidth="1"/>
    <col min="9223" max="9223" width="25.5703125" style="2" customWidth="1"/>
    <col min="9224" max="9472" width="9.140625" style="2"/>
    <col min="9473" max="9473" width="4" style="2" customWidth="1"/>
    <col min="9474" max="9474" width="17" style="2" customWidth="1"/>
    <col min="9475" max="9475" width="40.28515625" style="2" customWidth="1"/>
    <col min="9476" max="9476" width="43.28515625" style="2" customWidth="1"/>
    <col min="9477" max="9477" width="25.42578125" style="2" customWidth="1"/>
    <col min="9478" max="9478" width="24.42578125" style="2" customWidth="1"/>
    <col min="9479" max="9479" width="25.5703125" style="2" customWidth="1"/>
    <col min="9480" max="9728" width="9.140625" style="2"/>
    <col min="9729" max="9729" width="4" style="2" customWidth="1"/>
    <col min="9730" max="9730" width="17" style="2" customWidth="1"/>
    <col min="9731" max="9731" width="40.28515625" style="2" customWidth="1"/>
    <col min="9732" max="9732" width="43.28515625" style="2" customWidth="1"/>
    <col min="9733" max="9733" width="25.42578125" style="2" customWidth="1"/>
    <col min="9734" max="9734" width="24.42578125" style="2" customWidth="1"/>
    <col min="9735" max="9735" width="25.5703125" style="2" customWidth="1"/>
    <col min="9736" max="9984" width="9.140625" style="2"/>
    <col min="9985" max="9985" width="4" style="2" customWidth="1"/>
    <col min="9986" max="9986" width="17" style="2" customWidth="1"/>
    <col min="9987" max="9987" width="40.28515625" style="2" customWidth="1"/>
    <col min="9988" max="9988" width="43.28515625" style="2" customWidth="1"/>
    <col min="9989" max="9989" width="25.42578125" style="2" customWidth="1"/>
    <col min="9990" max="9990" width="24.42578125" style="2" customWidth="1"/>
    <col min="9991" max="9991" width="25.5703125" style="2" customWidth="1"/>
    <col min="9992" max="10240" width="9.140625" style="2"/>
    <col min="10241" max="10241" width="4" style="2" customWidth="1"/>
    <col min="10242" max="10242" width="17" style="2" customWidth="1"/>
    <col min="10243" max="10243" width="40.28515625" style="2" customWidth="1"/>
    <col min="10244" max="10244" width="43.28515625" style="2" customWidth="1"/>
    <col min="10245" max="10245" width="25.42578125" style="2" customWidth="1"/>
    <col min="10246" max="10246" width="24.42578125" style="2" customWidth="1"/>
    <col min="10247" max="10247" width="25.5703125" style="2" customWidth="1"/>
    <col min="10248" max="10496" width="9.140625" style="2"/>
    <col min="10497" max="10497" width="4" style="2" customWidth="1"/>
    <col min="10498" max="10498" width="17" style="2" customWidth="1"/>
    <col min="10499" max="10499" width="40.28515625" style="2" customWidth="1"/>
    <col min="10500" max="10500" width="43.28515625" style="2" customWidth="1"/>
    <col min="10501" max="10501" width="25.42578125" style="2" customWidth="1"/>
    <col min="10502" max="10502" width="24.42578125" style="2" customWidth="1"/>
    <col min="10503" max="10503" width="25.5703125" style="2" customWidth="1"/>
    <col min="10504" max="10752" width="9.140625" style="2"/>
    <col min="10753" max="10753" width="4" style="2" customWidth="1"/>
    <col min="10754" max="10754" width="17" style="2" customWidth="1"/>
    <col min="10755" max="10755" width="40.28515625" style="2" customWidth="1"/>
    <col min="10756" max="10756" width="43.28515625" style="2" customWidth="1"/>
    <col min="10757" max="10757" width="25.42578125" style="2" customWidth="1"/>
    <col min="10758" max="10758" width="24.42578125" style="2" customWidth="1"/>
    <col min="10759" max="10759" width="25.5703125" style="2" customWidth="1"/>
    <col min="10760" max="11008" width="9.140625" style="2"/>
    <col min="11009" max="11009" width="4" style="2" customWidth="1"/>
    <col min="11010" max="11010" width="17" style="2" customWidth="1"/>
    <col min="11011" max="11011" width="40.28515625" style="2" customWidth="1"/>
    <col min="11012" max="11012" width="43.28515625" style="2" customWidth="1"/>
    <col min="11013" max="11013" width="25.42578125" style="2" customWidth="1"/>
    <col min="11014" max="11014" width="24.42578125" style="2" customWidth="1"/>
    <col min="11015" max="11015" width="25.5703125" style="2" customWidth="1"/>
    <col min="11016" max="11264" width="9.140625" style="2"/>
    <col min="11265" max="11265" width="4" style="2" customWidth="1"/>
    <col min="11266" max="11266" width="17" style="2" customWidth="1"/>
    <col min="11267" max="11267" width="40.28515625" style="2" customWidth="1"/>
    <col min="11268" max="11268" width="43.28515625" style="2" customWidth="1"/>
    <col min="11269" max="11269" width="25.42578125" style="2" customWidth="1"/>
    <col min="11270" max="11270" width="24.42578125" style="2" customWidth="1"/>
    <col min="11271" max="11271" width="25.5703125" style="2" customWidth="1"/>
    <col min="11272" max="11520" width="9.140625" style="2"/>
    <col min="11521" max="11521" width="4" style="2" customWidth="1"/>
    <col min="11522" max="11522" width="17" style="2" customWidth="1"/>
    <col min="11523" max="11523" width="40.28515625" style="2" customWidth="1"/>
    <col min="11524" max="11524" width="43.28515625" style="2" customWidth="1"/>
    <col min="11525" max="11525" width="25.42578125" style="2" customWidth="1"/>
    <col min="11526" max="11526" width="24.42578125" style="2" customWidth="1"/>
    <col min="11527" max="11527" width="25.5703125" style="2" customWidth="1"/>
    <col min="11528" max="11776" width="9.140625" style="2"/>
    <col min="11777" max="11777" width="4" style="2" customWidth="1"/>
    <col min="11778" max="11778" width="17" style="2" customWidth="1"/>
    <col min="11779" max="11779" width="40.28515625" style="2" customWidth="1"/>
    <col min="11780" max="11780" width="43.28515625" style="2" customWidth="1"/>
    <col min="11781" max="11781" width="25.42578125" style="2" customWidth="1"/>
    <col min="11782" max="11782" width="24.42578125" style="2" customWidth="1"/>
    <col min="11783" max="11783" width="25.5703125" style="2" customWidth="1"/>
    <col min="11784" max="12032" width="9.140625" style="2"/>
    <col min="12033" max="12033" width="4" style="2" customWidth="1"/>
    <col min="12034" max="12034" width="17" style="2" customWidth="1"/>
    <col min="12035" max="12035" width="40.28515625" style="2" customWidth="1"/>
    <col min="12036" max="12036" width="43.28515625" style="2" customWidth="1"/>
    <col min="12037" max="12037" width="25.42578125" style="2" customWidth="1"/>
    <col min="12038" max="12038" width="24.42578125" style="2" customWidth="1"/>
    <col min="12039" max="12039" width="25.5703125" style="2" customWidth="1"/>
    <col min="12040" max="12288" width="9.140625" style="2"/>
    <col min="12289" max="12289" width="4" style="2" customWidth="1"/>
    <col min="12290" max="12290" width="17" style="2" customWidth="1"/>
    <col min="12291" max="12291" width="40.28515625" style="2" customWidth="1"/>
    <col min="12292" max="12292" width="43.28515625" style="2" customWidth="1"/>
    <col min="12293" max="12293" width="25.42578125" style="2" customWidth="1"/>
    <col min="12294" max="12294" width="24.42578125" style="2" customWidth="1"/>
    <col min="12295" max="12295" width="25.5703125" style="2" customWidth="1"/>
    <col min="12296" max="12544" width="9.140625" style="2"/>
    <col min="12545" max="12545" width="4" style="2" customWidth="1"/>
    <col min="12546" max="12546" width="17" style="2" customWidth="1"/>
    <col min="12547" max="12547" width="40.28515625" style="2" customWidth="1"/>
    <col min="12548" max="12548" width="43.28515625" style="2" customWidth="1"/>
    <col min="12549" max="12549" width="25.42578125" style="2" customWidth="1"/>
    <col min="12550" max="12550" width="24.42578125" style="2" customWidth="1"/>
    <col min="12551" max="12551" width="25.5703125" style="2" customWidth="1"/>
    <col min="12552" max="12800" width="9.140625" style="2"/>
    <col min="12801" max="12801" width="4" style="2" customWidth="1"/>
    <col min="12802" max="12802" width="17" style="2" customWidth="1"/>
    <col min="12803" max="12803" width="40.28515625" style="2" customWidth="1"/>
    <col min="12804" max="12804" width="43.28515625" style="2" customWidth="1"/>
    <col min="12805" max="12805" width="25.42578125" style="2" customWidth="1"/>
    <col min="12806" max="12806" width="24.42578125" style="2" customWidth="1"/>
    <col min="12807" max="12807" width="25.5703125" style="2" customWidth="1"/>
    <col min="12808" max="13056" width="9.140625" style="2"/>
    <col min="13057" max="13057" width="4" style="2" customWidth="1"/>
    <col min="13058" max="13058" width="17" style="2" customWidth="1"/>
    <col min="13059" max="13059" width="40.28515625" style="2" customWidth="1"/>
    <col min="13060" max="13060" width="43.28515625" style="2" customWidth="1"/>
    <col min="13061" max="13061" width="25.42578125" style="2" customWidth="1"/>
    <col min="13062" max="13062" width="24.42578125" style="2" customWidth="1"/>
    <col min="13063" max="13063" width="25.5703125" style="2" customWidth="1"/>
    <col min="13064" max="13312" width="9.140625" style="2"/>
    <col min="13313" max="13313" width="4" style="2" customWidth="1"/>
    <col min="13314" max="13314" width="17" style="2" customWidth="1"/>
    <col min="13315" max="13315" width="40.28515625" style="2" customWidth="1"/>
    <col min="13316" max="13316" width="43.28515625" style="2" customWidth="1"/>
    <col min="13317" max="13317" width="25.42578125" style="2" customWidth="1"/>
    <col min="13318" max="13318" width="24.42578125" style="2" customWidth="1"/>
    <col min="13319" max="13319" width="25.5703125" style="2" customWidth="1"/>
    <col min="13320" max="13568" width="9.140625" style="2"/>
    <col min="13569" max="13569" width="4" style="2" customWidth="1"/>
    <col min="13570" max="13570" width="17" style="2" customWidth="1"/>
    <col min="13571" max="13571" width="40.28515625" style="2" customWidth="1"/>
    <col min="13572" max="13572" width="43.28515625" style="2" customWidth="1"/>
    <col min="13573" max="13573" width="25.42578125" style="2" customWidth="1"/>
    <col min="13574" max="13574" width="24.42578125" style="2" customWidth="1"/>
    <col min="13575" max="13575" width="25.5703125" style="2" customWidth="1"/>
    <col min="13576" max="13824" width="9.140625" style="2"/>
    <col min="13825" max="13825" width="4" style="2" customWidth="1"/>
    <col min="13826" max="13826" width="17" style="2" customWidth="1"/>
    <col min="13827" max="13827" width="40.28515625" style="2" customWidth="1"/>
    <col min="13828" max="13828" width="43.28515625" style="2" customWidth="1"/>
    <col min="13829" max="13829" width="25.42578125" style="2" customWidth="1"/>
    <col min="13830" max="13830" width="24.42578125" style="2" customWidth="1"/>
    <col min="13831" max="13831" width="25.5703125" style="2" customWidth="1"/>
    <col min="13832" max="14080" width="9.140625" style="2"/>
    <col min="14081" max="14081" width="4" style="2" customWidth="1"/>
    <col min="14082" max="14082" width="17" style="2" customWidth="1"/>
    <col min="14083" max="14083" width="40.28515625" style="2" customWidth="1"/>
    <col min="14084" max="14084" width="43.28515625" style="2" customWidth="1"/>
    <col min="14085" max="14085" width="25.42578125" style="2" customWidth="1"/>
    <col min="14086" max="14086" width="24.42578125" style="2" customWidth="1"/>
    <col min="14087" max="14087" width="25.5703125" style="2" customWidth="1"/>
    <col min="14088" max="14336" width="9.140625" style="2"/>
    <col min="14337" max="14337" width="4" style="2" customWidth="1"/>
    <col min="14338" max="14338" width="17" style="2" customWidth="1"/>
    <col min="14339" max="14339" width="40.28515625" style="2" customWidth="1"/>
    <col min="14340" max="14340" width="43.28515625" style="2" customWidth="1"/>
    <col min="14341" max="14341" width="25.42578125" style="2" customWidth="1"/>
    <col min="14342" max="14342" width="24.42578125" style="2" customWidth="1"/>
    <col min="14343" max="14343" width="25.5703125" style="2" customWidth="1"/>
    <col min="14344" max="14592" width="9.140625" style="2"/>
    <col min="14593" max="14593" width="4" style="2" customWidth="1"/>
    <col min="14594" max="14594" width="17" style="2" customWidth="1"/>
    <col min="14595" max="14595" width="40.28515625" style="2" customWidth="1"/>
    <col min="14596" max="14596" width="43.28515625" style="2" customWidth="1"/>
    <col min="14597" max="14597" width="25.42578125" style="2" customWidth="1"/>
    <col min="14598" max="14598" width="24.42578125" style="2" customWidth="1"/>
    <col min="14599" max="14599" width="25.5703125" style="2" customWidth="1"/>
    <col min="14600" max="14848" width="9.140625" style="2"/>
    <col min="14849" max="14849" width="4" style="2" customWidth="1"/>
    <col min="14850" max="14850" width="17" style="2" customWidth="1"/>
    <col min="14851" max="14851" width="40.28515625" style="2" customWidth="1"/>
    <col min="14852" max="14852" width="43.28515625" style="2" customWidth="1"/>
    <col min="14853" max="14853" width="25.42578125" style="2" customWidth="1"/>
    <col min="14854" max="14854" width="24.42578125" style="2" customWidth="1"/>
    <col min="14855" max="14855" width="25.5703125" style="2" customWidth="1"/>
    <col min="14856" max="15104" width="9.140625" style="2"/>
    <col min="15105" max="15105" width="4" style="2" customWidth="1"/>
    <col min="15106" max="15106" width="17" style="2" customWidth="1"/>
    <col min="15107" max="15107" width="40.28515625" style="2" customWidth="1"/>
    <col min="15108" max="15108" width="43.28515625" style="2" customWidth="1"/>
    <col min="15109" max="15109" width="25.42578125" style="2" customWidth="1"/>
    <col min="15110" max="15110" width="24.42578125" style="2" customWidth="1"/>
    <col min="15111" max="15111" width="25.5703125" style="2" customWidth="1"/>
    <col min="15112" max="15360" width="9.140625" style="2"/>
    <col min="15361" max="15361" width="4" style="2" customWidth="1"/>
    <col min="15362" max="15362" width="17" style="2" customWidth="1"/>
    <col min="15363" max="15363" width="40.28515625" style="2" customWidth="1"/>
    <col min="15364" max="15364" width="43.28515625" style="2" customWidth="1"/>
    <col min="15365" max="15365" width="25.42578125" style="2" customWidth="1"/>
    <col min="15366" max="15366" width="24.42578125" style="2" customWidth="1"/>
    <col min="15367" max="15367" width="25.5703125" style="2" customWidth="1"/>
    <col min="15368" max="15616" width="9.140625" style="2"/>
    <col min="15617" max="15617" width="4" style="2" customWidth="1"/>
    <col min="15618" max="15618" width="17" style="2" customWidth="1"/>
    <col min="15619" max="15619" width="40.28515625" style="2" customWidth="1"/>
    <col min="15620" max="15620" width="43.28515625" style="2" customWidth="1"/>
    <col min="15621" max="15621" width="25.42578125" style="2" customWidth="1"/>
    <col min="15622" max="15622" width="24.42578125" style="2" customWidth="1"/>
    <col min="15623" max="15623" width="25.5703125" style="2" customWidth="1"/>
    <col min="15624" max="15872" width="9.140625" style="2"/>
    <col min="15873" max="15873" width="4" style="2" customWidth="1"/>
    <col min="15874" max="15874" width="17" style="2" customWidth="1"/>
    <col min="15875" max="15875" width="40.28515625" style="2" customWidth="1"/>
    <col min="15876" max="15876" width="43.28515625" style="2" customWidth="1"/>
    <col min="15877" max="15877" width="25.42578125" style="2" customWidth="1"/>
    <col min="15878" max="15878" width="24.42578125" style="2" customWidth="1"/>
    <col min="15879" max="15879" width="25.5703125" style="2" customWidth="1"/>
    <col min="15880" max="16128" width="9.140625" style="2"/>
    <col min="16129" max="16129" width="4" style="2" customWidth="1"/>
    <col min="16130" max="16130" width="17" style="2" customWidth="1"/>
    <col min="16131" max="16131" width="40.28515625" style="2" customWidth="1"/>
    <col min="16132" max="16132" width="43.28515625" style="2" customWidth="1"/>
    <col min="16133" max="16133" width="25.42578125" style="2" customWidth="1"/>
    <col min="16134" max="16134" width="24.42578125" style="2" customWidth="1"/>
    <col min="16135" max="16135" width="25.5703125" style="2" customWidth="1"/>
    <col min="16136" max="16384" width="9.140625" style="2"/>
  </cols>
  <sheetData>
    <row r="1" spans="2:9">
      <c r="B1" s="1" t="s">
        <v>4</v>
      </c>
    </row>
    <row r="2" spans="2:9" ht="11.25" customHeight="1"/>
    <row r="3" spans="2:9" ht="28.5" customHeight="1">
      <c r="B3" s="64" t="s">
        <v>23</v>
      </c>
      <c r="C3" s="65">
        <v>104004</v>
      </c>
    </row>
    <row r="4" spans="2:9">
      <c r="B4" s="64" t="s">
        <v>5</v>
      </c>
      <c r="C4" s="66" t="s">
        <v>54</v>
      </c>
    </row>
    <row r="5" spans="2:9" ht="11.25" customHeight="1"/>
    <row r="6" spans="2:9">
      <c r="B6" s="1" t="s">
        <v>24</v>
      </c>
    </row>
    <row r="7" spans="2:9">
      <c r="B7" s="1"/>
    </row>
    <row r="8" spans="2:9" ht="60" customHeight="1">
      <c r="B8" s="439" t="s">
        <v>195</v>
      </c>
      <c r="C8" s="441" t="s">
        <v>194</v>
      </c>
      <c r="D8" s="441" t="s">
        <v>87</v>
      </c>
      <c r="E8" s="441"/>
      <c r="F8" s="441"/>
      <c r="G8" s="441"/>
      <c r="H8" s="439" t="s">
        <v>184</v>
      </c>
      <c r="I8" s="439" t="s">
        <v>185</v>
      </c>
    </row>
    <row r="9" spans="2:9" ht="55.5" customHeight="1">
      <c r="B9" s="440"/>
      <c r="C9" s="441"/>
      <c r="D9" s="232" t="s">
        <v>88</v>
      </c>
      <c r="E9" s="232" t="s">
        <v>155</v>
      </c>
      <c r="F9" s="232" t="s">
        <v>156</v>
      </c>
      <c r="G9" s="232" t="s">
        <v>157</v>
      </c>
      <c r="H9" s="440"/>
      <c r="I9" s="440"/>
    </row>
    <row r="10" spans="2:9" ht="168.75" customHeight="1">
      <c r="B10" s="395" t="s">
        <v>57</v>
      </c>
      <c r="C10" s="442" t="s">
        <v>196</v>
      </c>
      <c r="D10" s="268" t="s">
        <v>309</v>
      </c>
      <c r="E10" s="268">
        <v>29</v>
      </c>
      <c r="F10" s="268">
        <v>33</v>
      </c>
      <c r="G10" s="268">
        <v>2030</v>
      </c>
      <c r="H10" s="442" t="s">
        <v>311</v>
      </c>
      <c r="I10" s="442" t="s">
        <v>312</v>
      </c>
    </row>
    <row r="11" spans="2:9" ht="172.5" customHeight="1">
      <c r="B11" s="396"/>
      <c r="C11" s="443"/>
      <c r="D11" s="270" t="s">
        <v>310</v>
      </c>
      <c r="E11" s="271">
        <v>100</v>
      </c>
      <c r="F11" s="271">
        <v>100</v>
      </c>
      <c r="G11" s="272" t="s">
        <v>158</v>
      </c>
      <c r="H11" s="443"/>
      <c r="I11" s="443"/>
    </row>
    <row r="12" spans="2:9" ht="172.5" customHeight="1">
      <c r="B12" s="397"/>
      <c r="C12" s="444"/>
      <c r="D12" s="268" t="s">
        <v>321</v>
      </c>
      <c r="E12" s="268"/>
      <c r="F12" s="268">
        <v>100</v>
      </c>
      <c r="G12" s="250" t="s">
        <v>158</v>
      </c>
      <c r="H12" s="444"/>
      <c r="I12" s="444"/>
    </row>
    <row r="13" spans="2:9" ht="70.5" customHeight="1">
      <c r="B13" s="395" t="s">
        <v>64</v>
      </c>
      <c r="C13" s="442" t="s">
        <v>197</v>
      </c>
      <c r="D13" s="268" t="s">
        <v>340</v>
      </c>
      <c r="E13" s="259" t="s">
        <v>339</v>
      </c>
      <c r="F13" s="273">
        <v>55</v>
      </c>
      <c r="G13" s="268" t="s">
        <v>306</v>
      </c>
      <c r="H13" s="442" t="s">
        <v>331</v>
      </c>
      <c r="I13" s="442" t="s">
        <v>332</v>
      </c>
    </row>
    <row r="14" spans="2:9" ht="70.5" customHeight="1">
      <c r="B14" s="396"/>
      <c r="C14" s="443"/>
      <c r="D14" s="268" t="s">
        <v>341</v>
      </c>
      <c r="E14" s="259">
        <v>35</v>
      </c>
      <c r="F14" s="273">
        <v>40</v>
      </c>
      <c r="G14" s="268" t="s">
        <v>145</v>
      </c>
      <c r="H14" s="444"/>
      <c r="I14" s="444"/>
    </row>
    <row r="15" spans="2:9" ht="32.25" customHeight="1">
      <c r="B15" s="395" t="s">
        <v>69</v>
      </c>
      <c r="C15" s="442" t="s">
        <v>198</v>
      </c>
      <c r="D15" s="268" t="s">
        <v>120</v>
      </c>
      <c r="E15" s="268">
        <v>19.7</v>
      </c>
      <c r="F15" s="273">
        <v>21</v>
      </c>
      <c r="G15" s="268" t="s">
        <v>306</v>
      </c>
      <c r="H15" s="268"/>
      <c r="I15" s="274"/>
    </row>
    <row r="16" spans="2:9" ht="51.75" customHeight="1">
      <c r="B16" s="396"/>
      <c r="C16" s="443"/>
      <c r="D16" s="268" t="s">
        <v>121</v>
      </c>
      <c r="E16" s="268">
        <v>6</v>
      </c>
      <c r="F16" s="273">
        <v>7</v>
      </c>
      <c r="G16" s="268" t="s">
        <v>306</v>
      </c>
      <c r="H16" s="268"/>
      <c r="I16" s="274"/>
    </row>
    <row r="17" spans="2:9" ht="35.25" customHeight="1">
      <c r="B17" s="395" t="s">
        <v>76</v>
      </c>
      <c r="C17" s="442" t="s">
        <v>199</v>
      </c>
      <c r="D17" s="268" t="s">
        <v>337</v>
      </c>
      <c r="E17" s="316">
        <v>370000000</v>
      </c>
      <c r="F17" s="316">
        <v>850000000</v>
      </c>
      <c r="G17" s="277" t="s">
        <v>306</v>
      </c>
      <c r="H17" s="442" t="s">
        <v>338</v>
      </c>
      <c r="I17" s="442" t="s">
        <v>207</v>
      </c>
    </row>
    <row r="18" spans="2:9" ht="35.25" customHeight="1">
      <c r="B18" s="396"/>
      <c r="C18" s="443"/>
      <c r="D18" s="268" t="s">
        <v>346</v>
      </c>
      <c r="E18" s="277"/>
      <c r="F18" s="278">
        <v>40</v>
      </c>
      <c r="G18" s="277" t="s">
        <v>336</v>
      </c>
      <c r="H18" s="443"/>
      <c r="I18" s="443"/>
    </row>
    <row r="19" spans="2:9" ht="30" customHeight="1">
      <c r="B19" s="396"/>
      <c r="C19" s="443"/>
      <c r="D19" s="268" t="s">
        <v>347</v>
      </c>
      <c r="E19" s="277"/>
      <c r="F19" s="278">
        <v>17</v>
      </c>
      <c r="G19" s="277" t="s">
        <v>336</v>
      </c>
      <c r="H19" s="443"/>
      <c r="I19" s="443"/>
    </row>
    <row r="20" spans="2:9" ht="48.75" customHeight="1">
      <c r="B20" s="396"/>
      <c r="C20" s="443"/>
      <c r="D20" s="268" t="s">
        <v>348</v>
      </c>
      <c r="E20" s="277"/>
      <c r="F20" s="278">
        <v>43</v>
      </c>
      <c r="G20" s="277" t="s">
        <v>336</v>
      </c>
      <c r="H20" s="443"/>
      <c r="I20" s="443"/>
    </row>
    <row r="21" spans="2:9" ht="44.25" customHeight="1">
      <c r="B21" s="396"/>
      <c r="C21" s="443"/>
      <c r="D21" s="268" t="s">
        <v>349</v>
      </c>
      <c r="E21" s="277"/>
      <c r="F21" s="278">
        <v>654</v>
      </c>
      <c r="G21" s="277" t="s">
        <v>336</v>
      </c>
      <c r="H21" s="443"/>
      <c r="I21" s="443"/>
    </row>
    <row r="22" spans="2:9" ht="30.75" customHeight="1">
      <c r="B22" s="396"/>
      <c r="C22" s="443"/>
      <c r="D22" s="268" t="s">
        <v>350</v>
      </c>
      <c r="E22" s="277"/>
      <c r="F22" s="278">
        <v>2</v>
      </c>
      <c r="G22" s="277" t="s">
        <v>336</v>
      </c>
      <c r="H22" s="443"/>
      <c r="I22" s="443"/>
    </row>
    <row r="23" spans="2:9" ht="54.75" customHeight="1" thickBot="1">
      <c r="B23" s="396"/>
      <c r="C23" s="443"/>
      <c r="D23" s="268" t="s">
        <v>351</v>
      </c>
      <c r="E23" s="277"/>
      <c r="F23" s="279">
        <v>180047</v>
      </c>
      <c r="G23" s="277" t="s">
        <v>336</v>
      </c>
      <c r="H23" s="443"/>
      <c r="I23" s="443"/>
    </row>
    <row r="24" spans="2:9" ht="38.25">
      <c r="B24" s="432" t="s">
        <v>154</v>
      </c>
      <c r="C24" s="436" t="s">
        <v>308</v>
      </c>
      <c r="D24" s="247" t="s">
        <v>333</v>
      </c>
      <c r="E24" s="247">
        <v>9.9</v>
      </c>
      <c r="F24" s="247">
        <v>15</v>
      </c>
      <c r="G24" s="247">
        <v>2025</v>
      </c>
      <c r="H24" s="275" t="s">
        <v>334</v>
      </c>
      <c r="I24" s="275" t="s">
        <v>335</v>
      </c>
    </row>
    <row r="25" spans="2:9" ht="25.5">
      <c r="B25" s="432"/>
      <c r="C25" s="437"/>
      <c r="D25" s="276" t="s">
        <v>329</v>
      </c>
      <c r="E25" s="247">
        <v>22.3</v>
      </c>
      <c r="F25" s="247">
        <v>35</v>
      </c>
      <c r="G25" s="247" t="s">
        <v>307</v>
      </c>
      <c r="H25" s="433" t="s">
        <v>331</v>
      </c>
      <c r="I25" s="433" t="s">
        <v>332</v>
      </c>
    </row>
    <row r="26" spans="2:9" ht="25.5">
      <c r="B26" s="432"/>
      <c r="C26" s="437"/>
      <c r="D26" s="276" t="s">
        <v>328</v>
      </c>
      <c r="E26" s="247">
        <v>47</v>
      </c>
      <c r="F26" s="247">
        <v>60</v>
      </c>
      <c r="G26" s="247" t="s">
        <v>307</v>
      </c>
      <c r="H26" s="434"/>
      <c r="I26" s="434"/>
    </row>
    <row r="27" spans="2:9" ht="25.5">
      <c r="B27" s="432"/>
      <c r="C27" s="438"/>
      <c r="D27" s="276" t="s">
        <v>330</v>
      </c>
      <c r="E27" s="247">
        <v>8.4</v>
      </c>
      <c r="F27" s="247">
        <v>12</v>
      </c>
      <c r="G27" s="247" t="s">
        <v>307</v>
      </c>
      <c r="H27" s="435"/>
      <c r="I27" s="435"/>
    </row>
  </sheetData>
  <mergeCells count="23">
    <mergeCell ref="H10:H12"/>
    <mergeCell ref="I10:I12"/>
    <mergeCell ref="C10:C12"/>
    <mergeCell ref="B13:B14"/>
    <mergeCell ref="C13:C14"/>
    <mergeCell ref="B15:B16"/>
    <mergeCell ref="C15:C16"/>
    <mergeCell ref="B24:B27"/>
    <mergeCell ref="H25:H27"/>
    <mergeCell ref="I25:I27"/>
    <mergeCell ref="C24:C27"/>
    <mergeCell ref="I8:I9"/>
    <mergeCell ref="C8:C9"/>
    <mergeCell ref="I17:I23"/>
    <mergeCell ref="I13:I14"/>
    <mergeCell ref="H17:H23"/>
    <mergeCell ref="H13:H14"/>
    <mergeCell ref="B8:B9"/>
    <mergeCell ref="D8:G8"/>
    <mergeCell ref="B10:B12"/>
    <mergeCell ref="H8:H9"/>
    <mergeCell ref="B17:B23"/>
    <mergeCell ref="C17:C23"/>
  </mergeCells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K600"/>
  <sheetViews>
    <sheetView tabSelected="1" zoomScaleNormal="100" workbookViewId="0">
      <selection activeCell="C18" sqref="C18"/>
    </sheetView>
  </sheetViews>
  <sheetFormatPr defaultRowHeight="14.25"/>
  <cols>
    <col min="1" max="1" width="4" style="10" customWidth="1"/>
    <col min="2" max="2" width="44.85546875" style="10" customWidth="1"/>
    <col min="3" max="3" width="62.140625" style="10" customWidth="1"/>
    <col min="4" max="8" width="14.28515625" style="12" customWidth="1"/>
    <col min="9" max="9" width="17.28515625" style="12" customWidth="1"/>
    <col min="10" max="10" width="18.7109375" style="12" customWidth="1"/>
    <col min="11" max="11" width="15.42578125" style="12" customWidth="1"/>
    <col min="12" max="16384" width="9.140625" style="10"/>
  </cols>
  <sheetData>
    <row r="2" spans="2:11">
      <c r="B2" s="6" t="s">
        <v>4</v>
      </c>
      <c r="C2" s="7"/>
      <c r="D2" s="9"/>
      <c r="E2" s="9"/>
      <c r="F2" s="9"/>
      <c r="G2" s="9"/>
      <c r="H2" s="9"/>
      <c r="I2" s="9"/>
      <c r="J2" s="9"/>
      <c r="K2" s="9"/>
    </row>
    <row r="3" spans="2:11">
      <c r="B3" s="68"/>
      <c r="C3" s="7"/>
      <c r="D3" s="9"/>
      <c r="E3" s="9"/>
      <c r="F3" s="9"/>
      <c r="G3" s="9"/>
      <c r="H3" s="9"/>
      <c r="I3" s="9"/>
      <c r="J3" s="9"/>
      <c r="K3" s="9"/>
    </row>
    <row r="4" spans="2:11" ht="17.25" customHeight="1">
      <c r="B4" s="39" t="s">
        <v>31</v>
      </c>
      <c r="C4" s="69">
        <v>104004</v>
      </c>
      <c r="D4" s="9"/>
      <c r="E4" s="9"/>
      <c r="F4" s="9"/>
      <c r="G4" s="9"/>
      <c r="H4" s="9"/>
      <c r="I4" s="9"/>
      <c r="J4" s="9"/>
      <c r="K4" s="9"/>
    </row>
    <row r="5" spans="2:11" ht="14.25" customHeight="1">
      <c r="B5" s="39" t="s">
        <v>32</v>
      </c>
      <c r="C5" s="11" t="s">
        <v>53</v>
      </c>
      <c r="D5" s="9"/>
      <c r="E5" s="9"/>
      <c r="F5" s="9"/>
      <c r="G5" s="9"/>
      <c r="H5" s="9"/>
      <c r="I5" s="9"/>
      <c r="J5" s="9"/>
      <c r="K5" s="9"/>
    </row>
    <row r="6" spans="2:11">
      <c r="B6" s="7"/>
      <c r="C6" s="7"/>
      <c r="D6" s="9"/>
      <c r="E6" s="9"/>
      <c r="F6" s="9"/>
      <c r="G6" s="9"/>
      <c r="H6" s="9"/>
      <c r="I6" s="9"/>
      <c r="J6" s="9"/>
      <c r="K6" s="9"/>
    </row>
    <row r="7" spans="2:11">
      <c r="B7" s="6" t="s">
        <v>33</v>
      </c>
      <c r="C7" s="7"/>
      <c r="D7" s="9"/>
      <c r="E7" s="9"/>
      <c r="F7" s="9"/>
      <c r="G7" s="9"/>
      <c r="H7" s="9"/>
      <c r="I7" s="9"/>
      <c r="J7" s="9"/>
      <c r="K7" s="9"/>
    </row>
    <row r="8" spans="2:11">
      <c r="B8" s="7"/>
      <c r="C8" s="7"/>
      <c r="D8" s="9"/>
      <c r="E8" s="9"/>
      <c r="F8" s="9"/>
      <c r="G8" s="9"/>
      <c r="H8" s="9"/>
      <c r="I8" s="9"/>
      <c r="J8" s="9"/>
      <c r="K8" s="9"/>
    </row>
    <row r="9" spans="2:11" ht="30.75" customHeight="1">
      <c r="B9" s="89"/>
      <c r="C9" s="90"/>
      <c r="D9" s="94"/>
      <c r="E9" s="142"/>
      <c r="F9" s="143"/>
      <c r="G9" s="143"/>
      <c r="H9" s="143"/>
      <c r="I9" s="143"/>
      <c r="J9" s="143"/>
      <c r="K9" s="143"/>
    </row>
    <row r="10" spans="2:11">
      <c r="B10" s="144" t="s">
        <v>34</v>
      </c>
      <c r="C10" s="144" t="s">
        <v>35</v>
      </c>
      <c r="D10" s="145"/>
      <c r="E10" s="146"/>
      <c r="F10" s="455"/>
      <c r="G10" s="455"/>
      <c r="H10" s="146"/>
      <c r="I10" s="146"/>
      <c r="J10" s="146"/>
      <c r="K10" s="146"/>
    </row>
    <row r="11" spans="2:11" ht="34.5" customHeight="1">
      <c r="B11" s="69">
        <v>1067</v>
      </c>
      <c r="C11" s="27" t="s">
        <v>56</v>
      </c>
      <c r="D11" s="147"/>
      <c r="E11" s="148"/>
      <c r="F11" s="148"/>
      <c r="G11" s="148"/>
      <c r="H11" s="148"/>
      <c r="I11" s="148"/>
      <c r="J11" s="148"/>
      <c r="K11" s="148"/>
    </row>
    <row r="12" spans="2:11">
      <c r="B12" s="82"/>
      <c r="C12" s="82"/>
      <c r="D12" s="83"/>
      <c r="E12" s="83"/>
      <c r="F12" s="83"/>
      <c r="G12" s="83"/>
      <c r="H12" s="83"/>
      <c r="I12" s="83"/>
      <c r="J12" s="83"/>
      <c r="K12" s="83"/>
    </row>
    <row r="13" spans="2:11">
      <c r="B13" s="72" t="s">
        <v>36</v>
      </c>
      <c r="C13" s="71"/>
      <c r="D13" s="70"/>
      <c r="E13" s="70"/>
      <c r="F13" s="70"/>
      <c r="G13" s="70"/>
      <c r="H13" s="70"/>
      <c r="I13" s="70"/>
      <c r="J13" s="70"/>
      <c r="K13" s="70"/>
    </row>
    <row r="14" spans="2:11">
      <c r="B14" s="82"/>
      <c r="C14" s="82"/>
      <c r="D14" s="83"/>
      <c r="E14" s="83"/>
      <c r="F14" s="83"/>
      <c r="G14" s="83"/>
      <c r="H14" s="83"/>
      <c r="I14" s="83"/>
      <c r="J14" s="83"/>
      <c r="K14" s="83"/>
    </row>
    <row r="15" spans="2:11">
      <c r="B15" s="280" t="s">
        <v>47</v>
      </c>
      <c r="C15" s="281" t="s">
        <v>39</v>
      </c>
      <c r="D15" s="83"/>
      <c r="E15" s="83"/>
      <c r="F15" s="83"/>
      <c r="G15" s="83"/>
      <c r="H15" s="83"/>
      <c r="I15" s="83"/>
      <c r="J15" s="83"/>
      <c r="K15" s="83"/>
    </row>
    <row r="16" spans="2:11">
      <c r="B16" s="282" t="s">
        <v>123</v>
      </c>
      <c r="C16" s="283">
        <v>104004</v>
      </c>
      <c r="D16" s="83"/>
      <c r="E16" s="83"/>
      <c r="F16" s="83"/>
      <c r="G16" s="83"/>
      <c r="H16" s="83"/>
      <c r="I16" s="83"/>
      <c r="J16" s="83"/>
      <c r="K16" s="83"/>
    </row>
    <row r="17" spans="2:11">
      <c r="B17" s="282" t="s">
        <v>124</v>
      </c>
      <c r="C17" s="284" t="s">
        <v>54</v>
      </c>
      <c r="D17" s="83"/>
      <c r="E17" s="83"/>
      <c r="F17" s="83"/>
      <c r="G17" s="83"/>
      <c r="H17" s="83"/>
      <c r="I17" s="83"/>
      <c r="J17" s="83"/>
      <c r="K17" s="83"/>
    </row>
    <row r="18" spans="2:11">
      <c r="B18" s="285" t="s">
        <v>89</v>
      </c>
      <c r="C18" s="286">
        <v>1067</v>
      </c>
      <c r="D18" s="448" t="s">
        <v>37</v>
      </c>
      <c r="E18" s="448"/>
      <c r="F18" s="448"/>
      <c r="G18" s="448"/>
      <c r="H18" s="448"/>
      <c r="I18" s="448"/>
      <c r="J18" s="448"/>
      <c r="K18" s="448"/>
    </row>
    <row r="19" spans="2:11" ht="15" customHeight="1">
      <c r="B19" s="287" t="s">
        <v>90</v>
      </c>
      <c r="C19" s="286">
        <v>11001</v>
      </c>
      <c r="D19" s="445" t="s">
        <v>297</v>
      </c>
      <c r="E19" s="445" t="s">
        <v>296</v>
      </c>
      <c r="F19" s="449" t="s">
        <v>295</v>
      </c>
      <c r="G19" s="449" t="s">
        <v>294</v>
      </c>
      <c r="H19" s="449" t="s">
        <v>293</v>
      </c>
      <c r="I19" s="445" t="s">
        <v>292</v>
      </c>
      <c r="J19" s="445" t="s">
        <v>304</v>
      </c>
      <c r="K19" s="445" t="s">
        <v>291</v>
      </c>
    </row>
    <row r="20" spans="2:11">
      <c r="B20" s="287" t="s">
        <v>91</v>
      </c>
      <c r="C20" s="288" t="s">
        <v>59</v>
      </c>
      <c r="D20" s="446"/>
      <c r="E20" s="446"/>
      <c r="F20" s="450"/>
      <c r="G20" s="450"/>
      <c r="H20" s="450"/>
      <c r="I20" s="446"/>
      <c r="J20" s="446"/>
      <c r="K20" s="446"/>
    </row>
    <row r="21" spans="2:11" ht="66.75" customHeight="1">
      <c r="B21" s="287" t="s">
        <v>92</v>
      </c>
      <c r="C21" s="289" t="s">
        <v>60</v>
      </c>
      <c r="D21" s="446"/>
      <c r="E21" s="446"/>
      <c r="F21" s="450"/>
      <c r="G21" s="450"/>
      <c r="H21" s="450"/>
      <c r="I21" s="446"/>
      <c r="J21" s="446"/>
      <c r="K21" s="446"/>
    </row>
    <row r="22" spans="2:11" ht="21" customHeight="1">
      <c r="B22" s="287" t="s">
        <v>93</v>
      </c>
      <c r="C22" s="290" t="s">
        <v>41</v>
      </c>
      <c r="D22" s="446"/>
      <c r="E22" s="446"/>
      <c r="F22" s="450"/>
      <c r="G22" s="450"/>
      <c r="H22" s="450"/>
      <c r="I22" s="446"/>
      <c r="J22" s="446"/>
      <c r="K22" s="446"/>
    </row>
    <row r="23" spans="2:11" ht="19.5" customHeight="1">
      <c r="B23" s="291" t="s">
        <v>28</v>
      </c>
      <c r="C23" s="291" t="s">
        <v>50</v>
      </c>
      <c r="D23" s="446"/>
      <c r="E23" s="446"/>
      <c r="F23" s="450"/>
      <c r="G23" s="450"/>
      <c r="H23" s="450"/>
      <c r="I23" s="446"/>
      <c r="J23" s="446"/>
      <c r="K23" s="446"/>
    </row>
    <row r="24" spans="2:11">
      <c r="B24" s="456" t="s">
        <v>96</v>
      </c>
      <c r="C24" s="456"/>
      <c r="D24" s="447"/>
      <c r="E24" s="447"/>
      <c r="F24" s="451"/>
      <c r="G24" s="451"/>
      <c r="H24" s="451"/>
      <c r="I24" s="447"/>
      <c r="J24" s="447"/>
      <c r="K24" s="447"/>
    </row>
    <row r="25" spans="2:11" ht="29.25" customHeight="1">
      <c r="B25" s="291" t="s">
        <v>42</v>
      </c>
      <c r="C25" s="291" t="s">
        <v>97</v>
      </c>
      <c r="D25" s="113">
        <v>30</v>
      </c>
      <c r="E25" s="113">
        <v>30</v>
      </c>
      <c r="F25" s="113">
        <v>0</v>
      </c>
      <c r="G25" s="113">
        <v>0</v>
      </c>
      <c r="H25" s="113">
        <v>0</v>
      </c>
      <c r="I25" s="113">
        <v>30</v>
      </c>
      <c r="J25" s="113">
        <v>30</v>
      </c>
      <c r="K25" s="113">
        <v>30</v>
      </c>
    </row>
    <row r="26" spans="2:11">
      <c r="B26" s="292" t="s">
        <v>95</v>
      </c>
      <c r="C26" s="293"/>
      <c r="D26" s="86">
        <v>14123.4</v>
      </c>
      <c r="E26" s="86">
        <v>14123.4</v>
      </c>
      <c r="F26" s="86">
        <v>0</v>
      </c>
      <c r="G26" s="86">
        <v>0</v>
      </c>
      <c r="H26" s="86">
        <v>0</v>
      </c>
      <c r="I26" s="86">
        <v>14123.4</v>
      </c>
      <c r="J26" s="86">
        <v>14123.4</v>
      </c>
      <c r="K26" s="86">
        <v>14123.4</v>
      </c>
    </row>
    <row r="27" spans="2:11">
      <c r="B27" s="294"/>
      <c r="C27" s="294"/>
      <c r="D27" s="83"/>
      <c r="E27" s="83"/>
      <c r="F27" s="83"/>
      <c r="G27" s="83"/>
      <c r="H27" s="83"/>
      <c r="I27" s="83"/>
      <c r="J27" s="83"/>
      <c r="K27" s="83"/>
    </row>
    <row r="28" spans="2:11">
      <c r="B28" s="280" t="s">
        <v>47</v>
      </c>
      <c r="C28" s="281" t="s">
        <v>39</v>
      </c>
      <c r="D28" s="83"/>
      <c r="E28" s="83"/>
      <c r="F28" s="83"/>
      <c r="G28" s="83"/>
      <c r="H28" s="83"/>
      <c r="I28" s="83"/>
      <c r="J28" s="83"/>
      <c r="K28" s="83"/>
    </row>
    <row r="29" spans="2:11">
      <c r="B29" s="282" t="s">
        <v>123</v>
      </c>
      <c r="C29" s="283">
        <v>104004</v>
      </c>
      <c r="D29" s="152"/>
      <c r="E29" s="152"/>
      <c r="F29" s="152"/>
      <c r="G29" s="152"/>
      <c r="H29" s="152"/>
      <c r="I29" s="152"/>
      <c r="J29" s="152"/>
      <c r="K29" s="152"/>
    </row>
    <row r="30" spans="2:11">
      <c r="B30" s="282" t="s">
        <v>124</v>
      </c>
      <c r="C30" s="284" t="s">
        <v>54</v>
      </c>
      <c r="D30" s="152"/>
      <c r="E30" s="152"/>
      <c r="F30" s="152"/>
      <c r="G30" s="152"/>
      <c r="H30" s="152"/>
      <c r="I30" s="152"/>
      <c r="J30" s="152"/>
      <c r="K30" s="152"/>
    </row>
    <row r="31" spans="2:11">
      <c r="B31" s="285" t="s">
        <v>89</v>
      </c>
      <c r="C31" s="286">
        <v>1067</v>
      </c>
      <c r="D31" s="448" t="s">
        <v>37</v>
      </c>
      <c r="E31" s="448"/>
      <c r="F31" s="448"/>
      <c r="G31" s="448"/>
      <c r="H31" s="448"/>
      <c r="I31" s="448"/>
      <c r="J31" s="448"/>
      <c r="K31" s="448"/>
    </row>
    <row r="32" spans="2:11" ht="15" customHeight="1">
      <c r="B32" s="287" t="s">
        <v>90</v>
      </c>
      <c r="C32" s="286">
        <v>11002</v>
      </c>
      <c r="D32" s="445" t="s">
        <v>297</v>
      </c>
      <c r="E32" s="445" t="s">
        <v>296</v>
      </c>
      <c r="F32" s="449" t="s">
        <v>295</v>
      </c>
      <c r="G32" s="449" t="s">
        <v>294</v>
      </c>
      <c r="H32" s="449" t="s">
        <v>293</v>
      </c>
      <c r="I32" s="445" t="s">
        <v>292</v>
      </c>
      <c r="J32" s="445" t="s">
        <v>304</v>
      </c>
      <c r="K32" s="445" t="s">
        <v>291</v>
      </c>
    </row>
    <row r="33" spans="2:11">
      <c r="B33" s="287" t="s">
        <v>91</v>
      </c>
      <c r="C33" s="288" t="s">
        <v>61</v>
      </c>
      <c r="D33" s="446"/>
      <c r="E33" s="446"/>
      <c r="F33" s="450"/>
      <c r="G33" s="450"/>
      <c r="H33" s="450"/>
      <c r="I33" s="446"/>
      <c r="J33" s="446"/>
      <c r="K33" s="446"/>
    </row>
    <row r="34" spans="2:11" ht="68.25" customHeight="1">
      <c r="B34" s="287" t="s">
        <v>92</v>
      </c>
      <c r="C34" s="289" t="s">
        <v>62</v>
      </c>
      <c r="D34" s="446"/>
      <c r="E34" s="446"/>
      <c r="F34" s="450"/>
      <c r="G34" s="450"/>
      <c r="H34" s="450"/>
      <c r="I34" s="446"/>
      <c r="J34" s="446"/>
      <c r="K34" s="446"/>
    </row>
    <row r="35" spans="2:11">
      <c r="B35" s="287" t="s">
        <v>93</v>
      </c>
      <c r="C35" s="290" t="s">
        <v>41</v>
      </c>
      <c r="D35" s="446"/>
      <c r="E35" s="446"/>
      <c r="F35" s="450"/>
      <c r="G35" s="450"/>
      <c r="H35" s="450"/>
      <c r="I35" s="446"/>
      <c r="J35" s="446"/>
      <c r="K35" s="446"/>
    </row>
    <row r="36" spans="2:11">
      <c r="B36" s="291" t="s">
        <v>28</v>
      </c>
      <c r="C36" s="291" t="s">
        <v>50</v>
      </c>
      <c r="D36" s="446"/>
      <c r="E36" s="446"/>
      <c r="F36" s="450"/>
      <c r="G36" s="450"/>
      <c r="H36" s="450"/>
      <c r="I36" s="446"/>
      <c r="J36" s="446"/>
      <c r="K36" s="446"/>
    </row>
    <row r="37" spans="2:11">
      <c r="B37" s="456" t="s">
        <v>96</v>
      </c>
      <c r="C37" s="456"/>
      <c r="D37" s="447"/>
      <c r="E37" s="447"/>
      <c r="F37" s="451"/>
      <c r="G37" s="451"/>
      <c r="H37" s="451"/>
      <c r="I37" s="447"/>
      <c r="J37" s="447"/>
      <c r="K37" s="447"/>
    </row>
    <row r="38" spans="2:11" ht="78" customHeight="1">
      <c r="B38" s="291"/>
      <c r="C38" s="291" t="s">
        <v>302</v>
      </c>
      <c r="D38" s="233">
        <v>5</v>
      </c>
      <c r="E38" s="233">
        <v>5</v>
      </c>
      <c r="F38" s="233">
        <v>5</v>
      </c>
      <c r="G38" s="233">
        <v>5</v>
      </c>
      <c r="H38" s="233">
        <v>5</v>
      </c>
      <c r="I38" s="233">
        <v>5</v>
      </c>
      <c r="J38" s="233">
        <v>5</v>
      </c>
      <c r="K38" s="233">
        <v>5</v>
      </c>
    </row>
    <row r="39" spans="2:11" ht="19.5" customHeight="1">
      <c r="B39" s="295"/>
      <c r="C39" s="296" t="s">
        <v>303</v>
      </c>
      <c r="D39" s="233"/>
      <c r="E39" s="233">
        <v>20</v>
      </c>
      <c r="F39" s="233">
        <v>2</v>
      </c>
      <c r="G39" s="233">
        <v>6</v>
      </c>
      <c r="H39" s="233">
        <v>10</v>
      </c>
      <c r="I39" s="233">
        <v>12</v>
      </c>
      <c r="J39" s="233">
        <v>12</v>
      </c>
      <c r="K39" s="233">
        <v>12</v>
      </c>
    </row>
    <row r="40" spans="2:11" ht="15.75" customHeight="1">
      <c r="B40" s="295"/>
      <c r="C40" s="296" t="s">
        <v>314</v>
      </c>
      <c r="D40" s="233"/>
      <c r="E40" s="233">
        <v>4</v>
      </c>
      <c r="F40" s="233">
        <v>0</v>
      </c>
      <c r="G40" s="233">
        <v>1</v>
      </c>
      <c r="H40" s="233">
        <v>2</v>
      </c>
      <c r="I40" s="233">
        <v>4</v>
      </c>
      <c r="J40" s="233">
        <v>4</v>
      </c>
      <c r="K40" s="233">
        <v>4</v>
      </c>
    </row>
    <row r="41" spans="2:11">
      <c r="B41" s="292" t="s">
        <v>95</v>
      </c>
      <c r="C41" s="293"/>
      <c r="D41" s="86">
        <v>13900</v>
      </c>
      <c r="E41" s="86">
        <v>16680</v>
      </c>
      <c r="F41" s="86">
        <f>+K41*20/100</f>
        <v>3336</v>
      </c>
      <c r="G41" s="86">
        <f>+K41*45/100</f>
        <v>7506</v>
      </c>
      <c r="H41" s="86">
        <f>+I41*70/100</f>
        <v>11676</v>
      </c>
      <c r="I41" s="86">
        <v>16680</v>
      </c>
      <c r="J41" s="86">
        <v>16680</v>
      </c>
      <c r="K41" s="86">
        <v>16680</v>
      </c>
    </row>
    <row r="42" spans="2:11" ht="9.75" customHeight="1">
      <c r="B42" s="82"/>
      <c r="C42" s="82"/>
      <c r="D42" s="83"/>
      <c r="E42" s="83"/>
      <c r="F42" s="83"/>
      <c r="G42" s="83"/>
      <c r="H42" s="83"/>
      <c r="I42" s="83"/>
      <c r="J42" s="83"/>
      <c r="K42" s="83"/>
    </row>
    <row r="43" spans="2:11" ht="1.5" hidden="1" customHeight="1">
      <c r="B43" s="84" t="s">
        <v>47</v>
      </c>
      <c r="C43" s="149" t="s">
        <v>39</v>
      </c>
      <c r="D43" s="83"/>
      <c r="E43" s="83"/>
      <c r="F43" s="83"/>
      <c r="G43" s="83"/>
      <c r="H43" s="83"/>
      <c r="I43" s="83"/>
      <c r="J43" s="83"/>
      <c r="K43" s="83"/>
    </row>
    <row r="44" spans="2:11" ht="25.5" hidden="1">
      <c r="B44" s="121" t="s">
        <v>123</v>
      </c>
      <c r="C44" s="153">
        <v>104004</v>
      </c>
      <c r="D44" s="154"/>
      <c r="E44" s="154"/>
      <c r="F44" s="154"/>
      <c r="G44" s="154"/>
      <c r="H44" s="154"/>
      <c r="I44" s="154"/>
      <c r="J44" s="154"/>
      <c r="K44" s="154"/>
    </row>
    <row r="45" spans="2:11" hidden="1">
      <c r="B45" s="121" t="s">
        <v>124</v>
      </c>
      <c r="C45" s="155" t="s">
        <v>54</v>
      </c>
      <c r="D45" s="154"/>
      <c r="E45" s="154"/>
      <c r="F45" s="154"/>
      <c r="G45" s="154"/>
      <c r="H45" s="154"/>
      <c r="I45" s="154"/>
      <c r="J45" s="154"/>
      <c r="K45" s="154"/>
    </row>
    <row r="46" spans="2:11" hidden="1">
      <c r="B46" s="156" t="s">
        <v>89</v>
      </c>
      <c r="C46" s="153">
        <v>1067</v>
      </c>
      <c r="D46" s="448" t="s">
        <v>37</v>
      </c>
      <c r="E46" s="448"/>
      <c r="F46" s="448"/>
      <c r="G46" s="448"/>
      <c r="H46" s="448"/>
      <c r="I46" s="448"/>
      <c r="J46" s="448"/>
      <c r="K46" s="448"/>
    </row>
    <row r="47" spans="2:11" ht="15" hidden="1" customHeight="1">
      <c r="B47" s="141" t="s">
        <v>90</v>
      </c>
      <c r="C47" s="153">
        <v>11003</v>
      </c>
      <c r="D47" s="445" t="s">
        <v>297</v>
      </c>
      <c r="E47" s="445" t="s">
        <v>296</v>
      </c>
      <c r="F47" s="449" t="s">
        <v>295</v>
      </c>
      <c r="G47" s="449" t="s">
        <v>294</v>
      </c>
      <c r="H47" s="449" t="s">
        <v>293</v>
      </c>
      <c r="I47" s="445" t="s">
        <v>292</v>
      </c>
      <c r="J47" s="445" t="s">
        <v>304</v>
      </c>
      <c r="K47" s="445" t="s">
        <v>291</v>
      </c>
    </row>
    <row r="48" spans="2:11" ht="37.5" hidden="1" customHeight="1">
      <c r="B48" s="141" t="s">
        <v>91</v>
      </c>
      <c r="C48" s="124" t="s">
        <v>256</v>
      </c>
      <c r="D48" s="446"/>
      <c r="E48" s="446"/>
      <c r="F48" s="450"/>
      <c r="G48" s="450"/>
      <c r="H48" s="450"/>
      <c r="I48" s="446"/>
      <c r="J48" s="446"/>
      <c r="K48" s="446"/>
    </row>
    <row r="49" spans="2:11" ht="39.75" hidden="1" customHeight="1">
      <c r="B49" s="141" t="s">
        <v>92</v>
      </c>
      <c r="C49" s="41" t="s">
        <v>236</v>
      </c>
      <c r="D49" s="446"/>
      <c r="E49" s="446"/>
      <c r="F49" s="450"/>
      <c r="G49" s="450"/>
      <c r="H49" s="450"/>
      <c r="I49" s="446"/>
      <c r="J49" s="446"/>
      <c r="K49" s="446"/>
    </row>
    <row r="50" spans="2:11" hidden="1">
      <c r="B50" s="141" t="s">
        <v>93</v>
      </c>
      <c r="C50" s="42" t="s">
        <v>41</v>
      </c>
      <c r="D50" s="446"/>
      <c r="E50" s="446"/>
      <c r="F50" s="450"/>
      <c r="G50" s="450"/>
      <c r="H50" s="450"/>
      <c r="I50" s="446"/>
      <c r="J50" s="446"/>
      <c r="K50" s="446"/>
    </row>
    <row r="51" spans="2:11" hidden="1">
      <c r="B51" s="124" t="s">
        <v>28</v>
      </c>
      <c r="C51" s="124" t="s">
        <v>50</v>
      </c>
      <c r="D51" s="446"/>
      <c r="E51" s="446"/>
      <c r="F51" s="450"/>
      <c r="G51" s="450"/>
      <c r="H51" s="450"/>
      <c r="I51" s="446"/>
      <c r="J51" s="446"/>
      <c r="K51" s="446"/>
    </row>
    <row r="52" spans="2:11" hidden="1">
      <c r="B52" s="458" t="s">
        <v>96</v>
      </c>
      <c r="C52" s="458"/>
      <c r="D52" s="447"/>
      <c r="E52" s="447"/>
      <c r="F52" s="451"/>
      <c r="G52" s="451"/>
      <c r="H52" s="451"/>
      <c r="I52" s="447"/>
      <c r="J52" s="447"/>
      <c r="K52" s="447"/>
    </row>
    <row r="53" spans="2:11" ht="48" hidden="1" customHeight="1">
      <c r="B53" s="124"/>
      <c r="C53" s="41" t="s">
        <v>255</v>
      </c>
      <c r="D53" s="108"/>
      <c r="E53" s="108"/>
      <c r="F53" s="108"/>
      <c r="G53" s="108"/>
      <c r="H53" s="108"/>
      <c r="I53" s="108"/>
      <c r="J53" s="108"/>
      <c r="K53" s="108"/>
    </row>
    <row r="54" spans="2:11" ht="19.5" hidden="1" customHeight="1">
      <c r="B54" s="124"/>
      <c r="C54" s="41"/>
      <c r="D54" s="108"/>
      <c r="E54" s="108"/>
      <c r="F54" s="108"/>
      <c r="G54" s="108"/>
      <c r="H54" s="108"/>
      <c r="I54" s="108"/>
      <c r="J54" s="108"/>
      <c r="K54" s="108"/>
    </row>
    <row r="55" spans="2:11" ht="17.25" hidden="1" customHeight="1">
      <c r="B55" s="124"/>
      <c r="C55" s="41"/>
      <c r="D55" s="108"/>
      <c r="E55" s="108"/>
      <c r="F55" s="108"/>
      <c r="G55" s="108"/>
      <c r="H55" s="108"/>
      <c r="I55" s="108"/>
      <c r="J55" s="108"/>
      <c r="K55" s="108"/>
    </row>
    <row r="56" spans="2:11" hidden="1">
      <c r="B56" s="135" t="s">
        <v>95</v>
      </c>
      <c r="C56" s="136"/>
      <c r="D56" s="51"/>
      <c r="E56" s="51"/>
      <c r="F56" s="51"/>
      <c r="G56" s="51"/>
      <c r="H56" s="51"/>
      <c r="I56" s="51"/>
      <c r="J56" s="51"/>
      <c r="K56" s="51"/>
    </row>
    <row r="57" spans="2:11" hidden="1">
      <c r="B57" s="82"/>
      <c r="C57" s="82"/>
      <c r="D57" s="83"/>
      <c r="E57" s="83"/>
      <c r="F57" s="83"/>
      <c r="G57" s="83"/>
      <c r="H57" s="83"/>
      <c r="I57" s="83"/>
      <c r="J57" s="83"/>
      <c r="K57" s="83"/>
    </row>
    <row r="58" spans="2:11">
      <c r="B58" s="84" t="s">
        <v>47</v>
      </c>
      <c r="C58" s="149" t="s">
        <v>39</v>
      </c>
      <c r="D58" s="83"/>
      <c r="E58" s="83"/>
      <c r="F58" s="83"/>
      <c r="G58" s="83"/>
      <c r="H58" s="83"/>
      <c r="I58" s="83"/>
      <c r="J58" s="83"/>
      <c r="K58" s="83"/>
    </row>
    <row r="59" spans="2:11" ht="25.5">
      <c r="B59" s="258" t="s">
        <v>123</v>
      </c>
      <c r="C59" s="62">
        <v>104004</v>
      </c>
      <c r="D59" s="154"/>
      <c r="E59" s="154"/>
      <c r="F59" s="154"/>
      <c r="G59" s="154"/>
      <c r="H59" s="154"/>
      <c r="I59" s="154"/>
      <c r="J59" s="154"/>
      <c r="K59" s="154"/>
    </row>
    <row r="60" spans="2:11">
      <c r="B60" s="258" t="s">
        <v>124</v>
      </c>
      <c r="C60" s="63" t="s">
        <v>54</v>
      </c>
      <c r="D60" s="154"/>
      <c r="E60" s="154"/>
      <c r="F60" s="154"/>
      <c r="G60" s="154"/>
      <c r="H60" s="154"/>
      <c r="I60" s="154"/>
      <c r="J60" s="154"/>
      <c r="K60" s="154"/>
    </row>
    <row r="61" spans="2:11">
      <c r="B61" s="85" t="s">
        <v>89</v>
      </c>
      <c r="C61" s="62">
        <v>1067</v>
      </c>
      <c r="D61" s="448" t="s">
        <v>37</v>
      </c>
      <c r="E61" s="448"/>
      <c r="F61" s="448"/>
      <c r="G61" s="448"/>
      <c r="H61" s="448"/>
      <c r="I61" s="448"/>
      <c r="J61" s="448"/>
      <c r="K61" s="448"/>
    </row>
    <row r="62" spans="2:11" ht="15" customHeight="1">
      <c r="B62" s="76" t="s">
        <v>90</v>
      </c>
      <c r="C62" s="62">
        <v>32001</v>
      </c>
      <c r="D62" s="445" t="s">
        <v>297</v>
      </c>
      <c r="E62" s="445" t="s">
        <v>296</v>
      </c>
      <c r="F62" s="449" t="s">
        <v>295</v>
      </c>
      <c r="G62" s="449" t="s">
        <v>294</v>
      </c>
      <c r="H62" s="449" t="s">
        <v>293</v>
      </c>
      <c r="I62" s="445" t="s">
        <v>292</v>
      </c>
      <c r="J62" s="445" t="s">
        <v>304</v>
      </c>
      <c r="K62" s="445" t="s">
        <v>291</v>
      </c>
    </row>
    <row r="63" spans="2:11" ht="51" customHeight="1">
      <c r="B63" s="76" t="s">
        <v>91</v>
      </c>
      <c r="C63" s="303" t="s">
        <v>315</v>
      </c>
      <c r="D63" s="446"/>
      <c r="E63" s="446"/>
      <c r="F63" s="450"/>
      <c r="G63" s="450"/>
      <c r="H63" s="450"/>
      <c r="I63" s="446"/>
      <c r="J63" s="446"/>
      <c r="K63" s="446"/>
    </row>
    <row r="64" spans="2:11" ht="55.5" customHeight="1">
      <c r="B64" s="76" t="s">
        <v>92</v>
      </c>
      <c r="C64" s="32" t="s">
        <v>235</v>
      </c>
      <c r="D64" s="446"/>
      <c r="E64" s="446"/>
      <c r="F64" s="450"/>
      <c r="G64" s="450"/>
      <c r="H64" s="450"/>
      <c r="I64" s="446"/>
      <c r="J64" s="446"/>
      <c r="K64" s="446"/>
    </row>
    <row r="65" spans="2:11" ht="30.75" customHeight="1">
      <c r="B65" s="76" t="s">
        <v>93</v>
      </c>
      <c r="C65" s="267" t="s">
        <v>364</v>
      </c>
      <c r="D65" s="446"/>
      <c r="E65" s="446"/>
      <c r="F65" s="450"/>
      <c r="G65" s="450"/>
      <c r="H65" s="450"/>
      <c r="I65" s="446"/>
      <c r="J65" s="446"/>
      <c r="K65" s="446"/>
    </row>
    <row r="66" spans="2:11" ht="16.5" customHeight="1">
      <c r="B66" s="217" t="s">
        <v>28</v>
      </c>
      <c r="C66" s="49" t="s">
        <v>52</v>
      </c>
      <c r="D66" s="446"/>
      <c r="E66" s="446"/>
      <c r="F66" s="450"/>
      <c r="G66" s="450"/>
      <c r="H66" s="450"/>
      <c r="I66" s="446"/>
      <c r="J66" s="446"/>
      <c r="K66" s="446"/>
    </row>
    <row r="67" spans="2:11">
      <c r="B67" s="459" t="s">
        <v>96</v>
      </c>
      <c r="C67" s="459"/>
      <c r="D67" s="447"/>
      <c r="E67" s="447"/>
      <c r="F67" s="451"/>
      <c r="G67" s="451"/>
      <c r="H67" s="451"/>
      <c r="I67" s="447"/>
      <c r="J67" s="447"/>
      <c r="K67" s="447"/>
    </row>
    <row r="68" spans="2:11" ht="30.75" customHeight="1">
      <c r="B68" s="257"/>
      <c r="C68" s="264" t="s">
        <v>352</v>
      </c>
      <c r="D68" s="297"/>
      <c r="E68" s="297"/>
      <c r="F68" s="298">
        <v>1</v>
      </c>
      <c r="G68" s="298">
        <v>1</v>
      </c>
      <c r="H68" s="298">
        <v>1</v>
      </c>
      <c r="I68" s="298">
        <v>1</v>
      </c>
      <c r="J68" s="297"/>
      <c r="K68" s="297"/>
    </row>
    <row r="69" spans="2:11" ht="32.25" customHeight="1">
      <c r="B69" s="257"/>
      <c r="C69" s="264" t="s">
        <v>326</v>
      </c>
      <c r="D69" s="297"/>
      <c r="E69" s="297"/>
      <c r="F69" s="298">
        <v>1</v>
      </c>
      <c r="G69" s="298">
        <v>1</v>
      </c>
      <c r="H69" s="298">
        <v>1</v>
      </c>
      <c r="I69" s="298">
        <v>1</v>
      </c>
      <c r="J69" s="297"/>
      <c r="K69" s="297"/>
    </row>
    <row r="70" spans="2:11" ht="38.25">
      <c r="B70" s="257"/>
      <c r="C70" s="264" t="s">
        <v>353</v>
      </c>
      <c r="D70" s="297"/>
      <c r="E70" s="297"/>
      <c r="F70" s="298">
        <v>1</v>
      </c>
      <c r="G70" s="298">
        <v>1</v>
      </c>
      <c r="H70" s="298">
        <v>1</v>
      </c>
      <c r="I70" s="298">
        <v>1</v>
      </c>
      <c r="J70" s="297"/>
      <c r="K70" s="297"/>
    </row>
    <row r="71" spans="2:11" ht="29.25" customHeight="1">
      <c r="B71" s="257"/>
      <c r="C71" s="264" t="s">
        <v>327</v>
      </c>
      <c r="D71" s="297"/>
      <c r="E71" s="297"/>
      <c r="F71" s="297"/>
      <c r="G71" s="298">
        <v>1</v>
      </c>
      <c r="H71" s="298">
        <v>1</v>
      </c>
      <c r="I71" s="298">
        <v>1</v>
      </c>
      <c r="J71" s="297"/>
      <c r="K71" s="297"/>
    </row>
    <row r="72" spans="2:11" ht="25.5">
      <c r="B72" s="257"/>
      <c r="C72" s="264" t="s">
        <v>354</v>
      </c>
      <c r="D72" s="297"/>
      <c r="E72" s="297"/>
      <c r="F72" s="297"/>
      <c r="G72" s="298">
        <v>1</v>
      </c>
      <c r="H72" s="298">
        <v>1</v>
      </c>
      <c r="I72" s="298">
        <v>1</v>
      </c>
      <c r="J72" s="297"/>
      <c r="K72" s="297"/>
    </row>
    <row r="73" spans="2:11" ht="18.75" customHeight="1">
      <c r="B73" s="257"/>
      <c r="C73" s="264" t="s">
        <v>355</v>
      </c>
      <c r="D73" s="297"/>
      <c r="E73" s="297"/>
      <c r="F73" s="297"/>
      <c r="G73" s="298">
        <v>4</v>
      </c>
      <c r="H73" s="298">
        <v>4</v>
      </c>
      <c r="I73" s="298">
        <v>4</v>
      </c>
      <c r="J73" s="297"/>
      <c r="K73" s="297"/>
    </row>
    <row r="74" spans="2:11" ht="18.75" customHeight="1">
      <c r="B74" s="257"/>
      <c r="C74" s="264" t="s">
        <v>323</v>
      </c>
      <c r="D74" s="297"/>
      <c r="E74" s="297"/>
      <c r="F74" s="297"/>
      <c r="G74" s="297"/>
      <c r="H74" s="298">
        <v>1</v>
      </c>
      <c r="I74" s="298">
        <v>1</v>
      </c>
      <c r="J74" s="297"/>
      <c r="K74" s="297"/>
    </row>
    <row r="75" spans="2:11" ht="19.5" customHeight="1">
      <c r="B75" s="257"/>
      <c r="C75" s="264" t="s">
        <v>324</v>
      </c>
      <c r="D75" s="297"/>
      <c r="E75" s="297"/>
      <c r="F75" s="297"/>
      <c r="G75" s="297"/>
      <c r="H75" s="298">
        <v>1</v>
      </c>
      <c r="I75" s="298">
        <v>1</v>
      </c>
      <c r="J75" s="297"/>
      <c r="K75" s="297"/>
    </row>
    <row r="76" spans="2:11" ht="21" customHeight="1">
      <c r="B76" s="116"/>
      <c r="C76" s="264" t="s">
        <v>356</v>
      </c>
      <c r="D76" s="299"/>
      <c r="E76" s="300"/>
      <c r="F76" s="299"/>
      <c r="G76" s="299"/>
      <c r="H76" s="301">
        <v>1</v>
      </c>
      <c r="I76" s="301">
        <v>1</v>
      </c>
      <c r="J76" s="300"/>
      <c r="K76" s="300"/>
    </row>
    <row r="77" spans="2:11" ht="17.25" customHeight="1">
      <c r="B77" s="116"/>
      <c r="C77" s="264" t="s">
        <v>325</v>
      </c>
      <c r="D77" s="299"/>
      <c r="E77" s="300"/>
      <c r="F77" s="299"/>
      <c r="G77" s="299"/>
      <c r="H77" s="299"/>
      <c r="I77" s="301">
        <v>1</v>
      </c>
      <c r="J77" s="300"/>
      <c r="K77" s="300"/>
    </row>
    <row r="78" spans="2:11" ht="43.5" customHeight="1">
      <c r="B78" s="116"/>
      <c r="C78" s="264" t="s">
        <v>365</v>
      </c>
      <c r="D78" s="299"/>
      <c r="E78" s="300"/>
      <c r="F78" s="299"/>
      <c r="G78" s="299"/>
      <c r="H78" s="299"/>
      <c r="I78" s="301">
        <v>1</v>
      </c>
      <c r="J78" s="300"/>
      <c r="K78" s="300"/>
    </row>
    <row r="79" spans="2:11" ht="24.75" customHeight="1">
      <c r="B79" s="95" t="s">
        <v>95</v>
      </c>
      <c r="C79" s="96"/>
      <c r="D79" s="302"/>
      <c r="E79" s="302">
        <v>1000000</v>
      </c>
      <c r="F79" s="302">
        <v>479300</v>
      </c>
      <c r="G79" s="302">
        <v>1309000</v>
      </c>
      <c r="H79" s="302">
        <v>2071000</v>
      </c>
      <c r="I79" s="302">
        <v>2459000</v>
      </c>
      <c r="J79" s="302">
        <v>5278000</v>
      </c>
      <c r="K79" s="302">
        <v>13335000</v>
      </c>
    </row>
    <row r="80" spans="2:11">
      <c r="B80" s="95"/>
      <c r="C80" s="96"/>
      <c r="D80" s="157"/>
      <c r="E80" s="157"/>
      <c r="F80" s="157"/>
      <c r="G80" s="157"/>
      <c r="H80" s="157"/>
      <c r="I80" s="157"/>
      <c r="J80" s="157"/>
      <c r="K80" s="157"/>
    </row>
    <row r="81" spans="2:11">
      <c r="B81" s="144" t="s">
        <v>34</v>
      </c>
      <c r="C81" s="144" t="s">
        <v>35</v>
      </c>
      <c r="D81" s="145"/>
      <c r="E81" s="146"/>
      <c r="F81" s="146"/>
      <c r="G81" s="146"/>
      <c r="H81" s="146"/>
      <c r="I81" s="146"/>
      <c r="J81" s="146"/>
      <c r="K81" s="146"/>
    </row>
    <row r="82" spans="2:11">
      <c r="B82" s="69">
        <v>1104</v>
      </c>
      <c r="C82" s="27" t="s">
        <v>63</v>
      </c>
      <c r="D82" s="147"/>
      <c r="E82" s="148"/>
      <c r="F82" s="148"/>
      <c r="G82" s="148"/>
      <c r="H82" s="148"/>
      <c r="I82" s="148"/>
      <c r="J82" s="148"/>
      <c r="K82" s="148"/>
    </row>
    <row r="83" spans="2:11">
      <c r="B83" s="82"/>
      <c r="C83" s="82"/>
      <c r="D83" s="83"/>
      <c r="E83" s="83"/>
      <c r="F83" s="83"/>
      <c r="G83" s="83"/>
      <c r="H83" s="83"/>
      <c r="I83" s="83"/>
      <c r="J83" s="83"/>
      <c r="K83" s="83"/>
    </row>
    <row r="84" spans="2:11">
      <c r="B84" s="72" t="s">
        <v>36</v>
      </c>
      <c r="C84" s="71"/>
      <c r="D84" s="70"/>
      <c r="E84" s="70"/>
      <c r="F84" s="70"/>
      <c r="G84" s="70"/>
      <c r="H84" s="70"/>
      <c r="I84" s="70"/>
      <c r="J84" s="70"/>
      <c r="K84" s="70"/>
    </row>
    <row r="85" spans="2:11">
      <c r="B85" s="82"/>
      <c r="C85" s="82"/>
      <c r="D85" s="83"/>
      <c r="E85" s="83"/>
      <c r="F85" s="83"/>
      <c r="G85" s="83"/>
      <c r="H85" s="83"/>
      <c r="I85" s="83"/>
      <c r="J85" s="83"/>
      <c r="K85" s="83"/>
    </row>
    <row r="86" spans="2:11">
      <c r="B86" s="84" t="s">
        <v>47</v>
      </c>
      <c r="C86" s="73" t="s">
        <v>39</v>
      </c>
      <c r="D86" s="83"/>
      <c r="E86" s="83"/>
      <c r="F86" s="83"/>
      <c r="G86" s="83"/>
      <c r="H86" s="83"/>
      <c r="I86" s="83"/>
      <c r="J86" s="83"/>
      <c r="K86" s="83"/>
    </row>
    <row r="87" spans="2:11" ht="25.5">
      <c r="B87" s="39" t="s">
        <v>123</v>
      </c>
      <c r="C87" s="75">
        <v>104004</v>
      </c>
      <c r="D87" s="83"/>
      <c r="E87" s="83"/>
      <c r="F87" s="83"/>
      <c r="G87" s="83"/>
      <c r="H87" s="83"/>
      <c r="I87" s="83"/>
      <c r="J87" s="83"/>
      <c r="K87" s="83"/>
    </row>
    <row r="88" spans="2:11">
      <c r="B88" s="39" t="s">
        <v>124</v>
      </c>
      <c r="C88" s="150" t="s">
        <v>54</v>
      </c>
      <c r="D88" s="83"/>
      <c r="E88" s="83"/>
      <c r="F88" s="83"/>
      <c r="G88" s="83"/>
      <c r="H88" s="83"/>
      <c r="I88" s="83"/>
      <c r="J88" s="83"/>
      <c r="K88" s="83"/>
    </row>
    <row r="89" spans="2:11">
      <c r="B89" s="85" t="s">
        <v>89</v>
      </c>
      <c r="C89" s="69">
        <v>1104</v>
      </c>
      <c r="D89" s="448" t="s">
        <v>37</v>
      </c>
      <c r="E89" s="448"/>
      <c r="F89" s="448"/>
      <c r="G89" s="448"/>
      <c r="H89" s="448"/>
      <c r="I89" s="448"/>
      <c r="J89" s="448"/>
      <c r="K89" s="448"/>
    </row>
    <row r="90" spans="2:11" ht="15" customHeight="1">
      <c r="B90" s="76" t="s">
        <v>90</v>
      </c>
      <c r="C90" s="69">
        <v>11001</v>
      </c>
      <c r="D90" s="445" t="s">
        <v>297</v>
      </c>
      <c r="E90" s="445" t="s">
        <v>296</v>
      </c>
      <c r="F90" s="449" t="s">
        <v>295</v>
      </c>
      <c r="G90" s="449" t="s">
        <v>294</v>
      </c>
      <c r="H90" s="449" t="s">
        <v>293</v>
      </c>
      <c r="I90" s="445" t="s">
        <v>292</v>
      </c>
      <c r="J90" s="445" t="s">
        <v>304</v>
      </c>
      <c r="K90" s="445" t="s">
        <v>291</v>
      </c>
    </row>
    <row r="91" spans="2:11" ht="29.25" customHeight="1">
      <c r="B91" s="76" t="s">
        <v>91</v>
      </c>
      <c r="C91" s="151" t="s">
        <v>66</v>
      </c>
      <c r="D91" s="446"/>
      <c r="E91" s="446"/>
      <c r="F91" s="450"/>
      <c r="G91" s="450"/>
      <c r="H91" s="450"/>
      <c r="I91" s="446"/>
      <c r="J91" s="446"/>
      <c r="K91" s="446"/>
    </row>
    <row r="92" spans="2:11" ht="41.25" customHeight="1">
      <c r="B92" s="76" t="s">
        <v>92</v>
      </c>
      <c r="C92" s="150" t="s">
        <v>67</v>
      </c>
      <c r="D92" s="446"/>
      <c r="E92" s="446"/>
      <c r="F92" s="450"/>
      <c r="G92" s="450"/>
      <c r="H92" s="450"/>
      <c r="I92" s="446"/>
      <c r="J92" s="446"/>
      <c r="K92" s="446"/>
    </row>
    <row r="93" spans="2:11" ht="21.75" customHeight="1">
      <c r="B93" s="76" t="s">
        <v>93</v>
      </c>
      <c r="C93" s="54" t="s">
        <v>41</v>
      </c>
      <c r="D93" s="446"/>
      <c r="E93" s="446"/>
      <c r="F93" s="450"/>
      <c r="G93" s="450"/>
      <c r="H93" s="450"/>
      <c r="I93" s="446"/>
      <c r="J93" s="446"/>
      <c r="K93" s="446"/>
    </row>
    <row r="94" spans="2:11">
      <c r="B94" s="11" t="s">
        <v>28</v>
      </c>
      <c r="C94" s="11" t="s">
        <v>50</v>
      </c>
      <c r="D94" s="446"/>
      <c r="E94" s="446"/>
      <c r="F94" s="450"/>
      <c r="G94" s="450"/>
      <c r="H94" s="450"/>
      <c r="I94" s="446"/>
      <c r="J94" s="446"/>
      <c r="K94" s="446"/>
    </row>
    <row r="95" spans="2:11">
      <c r="B95" s="454" t="s">
        <v>96</v>
      </c>
      <c r="C95" s="454"/>
      <c r="D95" s="447"/>
      <c r="E95" s="447"/>
      <c r="F95" s="451"/>
      <c r="G95" s="451"/>
      <c r="H95" s="451"/>
      <c r="I95" s="447"/>
      <c r="J95" s="447"/>
      <c r="K95" s="447"/>
    </row>
    <row r="96" spans="2:11" ht="30" customHeight="1">
      <c r="B96" s="77"/>
      <c r="C96" s="49" t="s">
        <v>201</v>
      </c>
      <c r="D96" s="26">
        <v>0</v>
      </c>
      <c r="E96" s="207">
        <v>200</v>
      </c>
      <c r="F96" s="26"/>
      <c r="G96" s="26"/>
      <c r="H96" s="26"/>
      <c r="I96" s="207">
        <v>320</v>
      </c>
      <c r="J96" s="207">
        <v>350</v>
      </c>
      <c r="K96" s="207">
        <v>380</v>
      </c>
    </row>
    <row r="97" spans="2:11" ht="18.75" customHeight="1">
      <c r="B97" s="77"/>
      <c r="C97" s="49" t="s">
        <v>202</v>
      </c>
      <c r="D97" s="26">
        <v>0</v>
      </c>
      <c r="E97" s="207">
        <v>70</v>
      </c>
      <c r="F97" s="26"/>
      <c r="G97" s="26"/>
      <c r="H97" s="26"/>
      <c r="I97" s="207">
        <v>75</v>
      </c>
      <c r="J97" s="207">
        <v>80</v>
      </c>
      <c r="K97" s="207">
        <v>85</v>
      </c>
    </row>
    <row r="98" spans="2:11" ht="30.75" customHeight="1">
      <c r="B98" s="77"/>
      <c r="C98" s="49" t="s">
        <v>203</v>
      </c>
      <c r="D98" s="26">
        <v>0</v>
      </c>
      <c r="E98" s="207">
        <v>8000</v>
      </c>
      <c r="F98" s="26"/>
      <c r="G98" s="26"/>
      <c r="H98" s="26"/>
      <c r="I98" s="207">
        <v>8000</v>
      </c>
      <c r="J98" s="207">
        <v>8000</v>
      </c>
      <c r="K98" s="207">
        <v>8000</v>
      </c>
    </row>
    <row r="99" spans="2:11" ht="22.5" customHeight="1">
      <c r="B99" s="77"/>
      <c r="C99" s="49" t="s">
        <v>202</v>
      </c>
      <c r="D99" s="26">
        <v>0</v>
      </c>
      <c r="E99" s="207">
        <v>3450</v>
      </c>
      <c r="F99" s="26"/>
      <c r="G99" s="26"/>
      <c r="H99" s="26"/>
      <c r="I99" s="207">
        <v>3450</v>
      </c>
      <c r="J99" s="207">
        <v>3500</v>
      </c>
      <c r="K99" s="207">
        <v>3550</v>
      </c>
    </row>
    <row r="100" spans="2:11" ht="30.75" customHeight="1">
      <c r="B100" s="77"/>
      <c r="C100" s="49" t="s">
        <v>363</v>
      </c>
      <c r="D100" s="26">
        <v>0</v>
      </c>
      <c r="E100" s="207">
        <v>30</v>
      </c>
      <c r="F100" s="26"/>
      <c r="G100" s="26"/>
      <c r="H100" s="26"/>
      <c r="I100" s="207">
        <v>38</v>
      </c>
      <c r="J100" s="207">
        <v>40</v>
      </c>
      <c r="K100" s="207">
        <v>45</v>
      </c>
    </row>
    <row r="101" spans="2:11" ht="18" customHeight="1">
      <c r="B101" s="77"/>
      <c r="C101" s="49" t="s">
        <v>202</v>
      </c>
      <c r="D101" s="26">
        <v>0</v>
      </c>
      <c r="E101" s="207">
        <v>12</v>
      </c>
      <c r="F101" s="26"/>
      <c r="G101" s="26"/>
      <c r="H101" s="26"/>
      <c r="I101" s="207">
        <v>17</v>
      </c>
      <c r="J101" s="207">
        <v>20</v>
      </c>
      <c r="K101" s="207">
        <v>23</v>
      </c>
    </row>
    <row r="102" spans="2:11" ht="39.75" customHeight="1">
      <c r="B102" s="77"/>
      <c r="C102" s="49" t="s">
        <v>316</v>
      </c>
      <c r="D102" s="229"/>
      <c r="E102" s="207"/>
      <c r="F102" s="229"/>
      <c r="G102" s="229"/>
      <c r="H102" s="229"/>
      <c r="I102" s="207">
        <v>60</v>
      </c>
      <c r="J102" s="207">
        <v>60</v>
      </c>
      <c r="K102" s="207">
        <v>60</v>
      </c>
    </row>
    <row r="103" spans="2:11" ht="40.5" customHeight="1">
      <c r="B103" s="77"/>
      <c r="C103" s="49" t="s">
        <v>317</v>
      </c>
      <c r="D103" s="229"/>
      <c r="E103" s="207"/>
      <c r="F103" s="229"/>
      <c r="G103" s="229"/>
      <c r="H103" s="229"/>
      <c r="I103" s="207">
        <v>3</v>
      </c>
      <c r="J103" s="207">
        <v>3</v>
      </c>
      <c r="K103" s="207">
        <v>3</v>
      </c>
    </row>
    <row r="104" spans="2:11" ht="30" customHeight="1">
      <c r="B104" s="77"/>
      <c r="C104" s="49" t="s">
        <v>318</v>
      </c>
      <c r="D104" s="229"/>
      <c r="E104" s="207"/>
      <c r="F104" s="229"/>
      <c r="G104" s="229"/>
      <c r="H104" s="229"/>
      <c r="I104" s="207">
        <v>2</v>
      </c>
      <c r="J104" s="207">
        <v>2</v>
      </c>
      <c r="K104" s="207">
        <v>2</v>
      </c>
    </row>
    <row r="105" spans="2:11" ht="30" customHeight="1">
      <c r="B105" s="77"/>
      <c r="C105" s="49" t="s">
        <v>319</v>
      </c>
      <c r="D105" s="229"/>
      <c r="E105" s="207"/>
      <c r="F105" s="229"/>
      <c r="G105" s="229"/>
      <c r="H105" s="229"/>
      <c r="I105" s="207">
        <v>3</v>
      </c>
      <c r="J105" s="207">
        <v>3</v>
      </c>
      <c r="K105" s="207">
        <v>3</v>
      </c>
    </row>
    <row r="106" spans="2:11">
      <c r="B106" s="79" t="s">
        <v>95</v>
      </c>
      <c r="C106" s="80"/>
      <c r="D106" s="118">
        <v>79343.55</v>
      </c>
      <c r="E106" s="227" t="s">
        <v>313</v>
      </c>
      <c r="F106" s="118">
        <f>+I106*0.2</f>
        <v>100000</v>
      </c>
      <c r="G106" s="118">
        <f>+I106*0.45</f>
        <v>225000</v>
      </c>
      <c r="H106" s="118">
        <f>++I106*0.75</f>
        <v>375000</v>
      </c>
      <c r="I106" s="235">
        <v>500000</v>
      </c>
      <c r="J106" s="227">
        <v>500000</v>
      </c>
      <c r="K106" s="227">
        <v>500000</v>
      </c>
    </row>
    <row r="107" spans="2:11">
      <c r="B107" s="82"/>
      <c r="C107" s="82"/>
      <c r="D107" s="83"/>
      <c r="E107" s="83"/>
      <c r="F107" s="83"/>
      <c r="G107" s="83"/>
      <c r="H107" s="83"/>
      <c r="I107" s="83"/>
      <c r="J107" s="83"/>
      <c r="K107" s="83"/>
    </row>
    <row r="108" spans="2:11" hidden="1">
      <c r="B108" s="50" t="s">
        <v>47</v>
      </c>
      <c r="C108" s="158" t="s">
        <v>39</v>
      </c>
      <c r="D108" s="154"/>
      <c r="E108" s="154"/>
      <c r="F108" s="154"/>
      <c r="G108" s="154"/>
      <c r="H108" s="154"/>
      <c r="I108" s="154"/>
      <c r="J108" s="154"/>
      <c r="K108" s="154"/>
    </row>
    <row r="109" spans="2:11" ht="25.5" hidden="1">
      <c r="B109" s="159" t="s">
        <v>123</v>
      </c>
      <c r="C109" s="160">
        <v>104004</v>
      </c>
      <c r="D109" s="154"/>
      <c r="E109" s="154"/>
      <c r="F109" s="154"/>
      <c r="G109" s="154"/>
      <c r="H109" s="154"/>
      <c r="I109" s="154"/>
      <c r="J109" s="154"/>
      <c r="K109" s="154"/>
    </row>
    <row r="110" spans="2:11" hidden="1">
      <c r="B110" s="159" t="s">
        <v>124</v>
      </c>
      <c r="C110" s="161" t="s">
        <v>54</v>
      </c>
      <c r="D110" s="154"/>
      <c r="E110" s="154"/>
      <c r="F110" s="154"/>
      <c r="G110" s="154"/>
      <c r="H110" s="154"/>
      <c r="I110" s="154"/>
      <c r="J110" s="154"/>
      <c r="K110" s="154"/>
    </row>
    <row r="111" spans="2:11" hidden="1">
      <c r="B111" s="162" t="s">
        <v>89</v>
      </c>
      <c r="C111" s="234">
        <v>1104</v>
      </c>
      <c r="D111" s="448" t="s">
        <v>37</v>
      </c>
      <c r="E111" s="448"/>
      <c r="F111" s="448"/>
      <c r="G111" s="448"/>
      <c r="H111" s="448"/>
      <c r="I111" s="448"/>
      <c r="J111" s="448"/>
      <c r="K111" s="448"/>
    </row>
    <row r="112" spans="2:11" ht="15" hidden="1" customHeight="1">
      <c r="B112" s="163" t="s">
        <v>90</v>
      </c>
      <c r="C112" s="234">
        <v>11002</v>
      </c>
      <c r="D112" s="445" t="s">
        <v>297</v>
      </c>
      <c r="E112" s="445" t="s">
        <v>296</v>
      </c>
      <c r="F112" s="449" t="s">
        <v>295</v>
      </c>
      <c r="G112" s="449" t="s">
        <v>294</v>
      </c>
      <c r="H112" s="449" t="s">
        <v>293</v>
      </c>
      <c r="I112" s="445" t="s">
        <v>292</v>
      </c>
      <c r="J112" s="445" t="s">
        <v>304</v>
      </c>
      <c r="K112" s="445" t="s">
        <v>291</v>
      </c>
    </row>
    <row r="113" spans="2:11" ht="29.25" hidden="1" customHeight="1">
      <c r="B113" s="163" t="s">
        <v>91</v>
      </c>
      <c r="C113" s="45" t="s">
        <v>237</v>
      </c>
      <c r="D113" s="446"/>
      <c r="E113" s="446"/>
      <c r="F113" s="450"/>
      <c r="G113" s="450"/>
      <c r="H113" s="450"/>
      <c r="I113" s="446"/>
      <c r="J113" s="446"/>
      <c r="K113" s="446"/>
    </row>
    <row r="114" spans="2:11" ht="87.75" hidden="1" customHeight="1">
      <c r="B114" s="163" t="s">
        <v>92</v>
      </c>
      <c r="C114" s="45" t="s">
        <v>238</v>
      </c>
      <c r="D114" s="446"/>
      <c r="E114" s="446"/>
      <c r="F114" s="450"/>
      <c r="G114" s="450"/>
      <c r="H114" s="450"/>
      <c r="I114" s="446"/>
      <c r="J114" s="446"/>
      <c r="K114" s="446"/>
    </row>
    <row r="115" spans="2:11" ht="21.75" hidden="1" customHeight="1">
      <c r="B115" s="163" t="s">
        <v>93</v>
      </c>
      <c r="C115" s="164" t="s">
        <v>41</v>
      </c>
      <c r="D115" s="446"/>
      <c r="E115" s="446"/>
      <c r="F115" s="450"/>
      <c r="G115" s="450"/>
      <c r="H115" s="450"/>
      <c r="I115" s="446"/>
      <c r="J115" s="446"/>
      <c r="K115" s="446"/>
    </row>
    <row r="116" spans="2:11" hidden="1">
      <c r="B116" s="35" t="s">
        <v>28</v>
      </c>
      <c r="C116" s="35" t="s">
        <v>50</v>
      </c>
      <c r="D116" s="446"/>
      <c r="E116" s="446"/>
      <c r="F116" s="450"/>
      <c r="G116" s="450"/>
      <c r="H116" s="450"/>
      <c r="I116" s="446"/>
      <c r="J116" s="446"/>
      <c r="K116" s="446"/>
    </row>
    <row r="117" spans="2:11" hidden="1">
      <c r="B117" s="457" t="s">
        <v>96</v>
      </c>
      <c r="C117" s="457"/>
      <c r="D117" s="447"/>
      <c r="E117" s="447"/>
      <c r="F117" s="451"/>
      <c r="G117" s="451"/>
      <c r="H117" s="451"/>
      <c r="I117" s="447"/>
      <c r="J117" s="447"/>
      <c r="K117" s="447"/>
    </row>
    <row r="118" spans="2:11" ht="54.75" hidden="1" customHeight="1">
      <c r="B118" s="35"/>
      <c r="C118" s="35" t="s">
        <v>257</v>
      </c>
      <c r="D118" s="236"/>
      <c r="E118" s="236"/>
      <c r="F118" s="236"/>
      <c r="G118" s="236"/>
      <c r="H118" s="236"/>
      <c r="I118" s="236">
        <v>10</v>
      </c>
      <c r="J118" s="236"/>
      <c r="K118" s="236">
        <v>10</v>
      </c>
    </row>
    <row r="119" spans="2:11" ht="18.75" hidden="1" customHeight="1">
      <c r="B119" s="35"/>
      <c r="C119" s="35"/>
      <c r="D119" s="236"/>
      <c r="E119" s="236"/>
      <c r="F119" s="236"/>
      <c r="G119" s="236"/>
      <c r="H119" s="236"/>
      <c r="I119" s="236"/>
      <c r="J119" s="236"/>
      <c r="K119" s="236"/>
    </row>
    <row r="120" spans="2:11" hidden="1">
      <c r="B120" s="165" t="s">
        <v>95</v>
      </c>
      <c r="C120" s="166"/>
      <c r="D120" s="230"/>
      <c r="E120" s="230"/>
      <c r="F120" s="230">
        <f>+K120*0.2</f>
        <v>200000</v>
      </c>
      <c r="G120" s="230">
        <f>+K120*0.5</f>
        <v>500000</v>
      </c>
      <c r="H120" s="230">
        <f>+I120*0.7</f>
        <v>700000</v>
      </c>
      <c r="I120" s="230">
        <v>1000000</v>
      </c>
      <c r="J120" s="230">
        <f>+K120*0.7</f>
        <v>700000</v>
      </c>
      <c r="K120" s="230">
        <v>1000000</v>
      </c>
    </row>
    <row r="121" spans="2:11" s="52" customFormat="1" hidden="1">
      <c r="B121" s="95"/>
      <c r="C121" s="96"/>
      <c r="D121" s="102"/>
      <c r="E121" s="102"/>
      <c r="F121" s="102"/>
      <c r="G121" s="102"/>
      <c r="H121" s="102"/>
      <c r="I121" s="102"/>
      <c r="J121" s="102"/>
      <c r="K121" s="102"/>
    </row>
    <row r="122" spans="2:11" hidden="1">
      <c r="B122" s="50" t="s">
        <v>47</v>
      </c>
      <c r="C122" s="158" t="s">
        <v>39</v>
      </c>
      <c r="D122" s="167"/>
      <c r="E122" s="167"/>
      <c r="F122" s="167"/>
      <c r="G122" s="167"/>
      <c r="H122" s="167"/>
      <c r="I122" s="167"/>
      <c r="J122" s="167"/>
      <c r="K122" s="167"/>
    </row>
    <row r="123" spans="2:11" ht="25.5" hidden="1">
      <c r="B123" s="159" t="s">
        <v>123</v>
      </c>
      <c r="C123" s="160">
        <v>104004</v>
      </c>
      <c r="D123" s="167"/>
      <c r="E123" s="167"/>
      <c r="F123" s="167"/>
      <c r="G123" s="167"/>
      <c r="H123" s="167"/>
      <c r="I123" s="167"/>
      <c r="J123" s="167"/>
      <c r="K123" s="167"/>
    </row>
    <row r="124" spans="2:11" hidden="1">
      <c r="B124" s="159" t="s">
        <v>124</v>
      </c>
      <c r="C124" s="161" t="s">
        <v>54</v>
      </c>
      <c r="D124" s="167"/>
      <c r="E124" s="167"/>
      <c r="F124" s="167"/>
      <c r="G124" s="167"/>
      <c r="H124" s="167"/>
      <c r="I124" s="167"/>
      <c r="J124" s="167"/>
      <c r="K124" s="167"/>
    </row>
    <row r="125" spans="2:11" hidden="1">
      <c r="B125" s="162" t="s">
        <v>89</v>
      </c>
      <c r="C125" s="219">
        <v>1104</v>
      </c>
      <c r="D125" s="448" t="s">
        <v>37</v>
      </c>
      <c r="E125" s="448"/>
      <c r="F125" s="448"/>
      <c r="G125" s="448"/>
      <c r="H125" s="448"/>
      <c r="I125" s="448"/>
      <c r="J125" s="448"/>
      <c r="K125" s="448"/>
    </row>
    <row r="126" spans="2:11" ht="15" hidden="1" customHeight="1">
      <c r="B126" s="163" t="s">
        <v>90</v>
      </c>
      <c r="C126" s="219">
        <v>11003</v>
      </c>
      <c r="D126" s="445" t="s">
        <v>297</v>
      </c>
      <c r="E126" s="445" t="s">
        <v>296</v>
      </c>
      <c r="F126" s="449" t="s">
        <v>295</v>
      </c>
      <c r="G126" s="449" t="s">
        <v>294</v>
      </c>
      <c r="H126" s="449" t="s">
        <v>293</v>
      </c>
      <c r="I126" s="445" t="s">
        <v>292</v>
      </c>
      <c r="J126" s="445" t="s">
        <v>304</v>
      </c>
      <c r="K126" s="445" t="s">
        <v>291</v>
      </c>
    </row>
    <row r="127" spans="2:11" ht="29.25" hidden="1" customHeight="1">
      <c r="B127" s="163" t="s">
        <v>91</v>
      </c>
      <c r="C127" s="216" t="s">
        <v>261</v>
      </c>
      <c r="D127" s="446"/>
      <c r="E127" s="446"/>
      <c r="F127" s="450"/>
      <c r="G127" s="450"/>
      <c r="H127" s="450"/>
      <c r="I127" s="446"/>
      <c r="J127" s="446"/>
      <c r="K127" s="446"/>
    </row>
    <row r="128" spans="2:11" ht="69" hidden="1" customHeight="1">
      <c r="B128" s="163" t="s">
        <v>92</v>
      </c>
      <c r="C128" s="45" t="s">
        <v>280</v>
      </c>
      <c r="D128" s="446"/>
      <c r="E128" s="446"/>
      <c r="F128" s="450"/>
      <c r="G128" s="450"/>
      <c r="H128" s="450"/>
      <c r="I128" s="446"/>
      <c r="J128" s="446"/>
      <c r="K128" s="446"/>
    </row>
    <row r="129" spans="2:11" ht="21.75" hidden="1" customHeight="1">
      <c r="B129" s="163" t="s">
        <v>93</v>
      </c>
      <c r="C129" s="164" t="s">
        <v>41</v>
      </c>
      <c r="D129" s="446"/>
      <c r="E129" s="446"/>
      <c r="F129" s="450"/>
      <c r="G129" s="450"/>
      <c r="H129" s="450"/>
      <c r="I129" s="446"/>
      <c r="J129" s="446"/>
      <c r="K129" s="446"/>
    </row>
    <row r="130" spans="2:11" hidden="1">
      <c r="B130" s="35" t="s">
        <v>28</v>
      </c>
      <c r="C130" s="35" t="s">
        <v>50</v>
      </c>
      <c r="D130" s="446"/>
      <c r="E130" s="446"/>
      <c r="F130" s="450"/>
      <c r="G130" s="450"/>
      <c r="H130" s="450"/>
      <c r="I130" s="446"/>
      <c r="J130" s="446"/>
      <c r="K130" s="446"/>
    </row>
    <row r="131" spans="2:11" hidden="1">
      <c r="B131" s="457" t="s">
        <v>96</v>
      </c>
      <c r="C131" s="457"/>
      <c r="D131" s="447"/>
      <c r="E131" s="447"/>
      <c r="F131" s="451"/>
      <c r="G131" s="451"/>
      <c r="H131" s="451"/>
      <c r="I131" s="447"/>
      <c r="J131" s="447"/>
      <c r="K131" s="447"/>
    </row>
    <row r="132" spans="2:11" ht="16.5" hidden="1" customHeight="1">
      <c r="B132" s="35"/>
      <c r="C132" s="35" t="s">
        <v>279</v>
      </c>
      <c r="D132" s="237"/>
      <c r="E132" s="237"/>
      <c r="F132" s="237">
        <v>0</v>
      </c>
      <c r="G132" s="237">
        <v>500</v>
      </c>
      <c r="H132" s="237">
        <v>2000</v>
      </c>
      <c r="I132" s="237">
        <v>3000</v>
      </c>
      <c r="J132" s="237">
        <v>2000</v>
      </c>
      <c r="K132" s="237">
        <v>3000</v>
      </c>
    </row>
    <row r="133" spans="2:11" ht="34.5" hidden="1" customHeight="1">
      <c r="B133" s="35"/>
      <c r="C133" s="35" t="s">
        <v>281</v>
      </c>
      <c r="D133" s="237"/>
      <c r="E133" s="237"/>
      <c r="F133" s="237"/>
      <c r="G133" s="237"/>
      <c r="H133" s="237"/>
      <c r="I133" s="237">
        <v>3</v>
      </c>
      <c r="J133" s="237"/>
      <c r="K133" s="237">
        <v>3</v>
      </c>
    </row>
    <row r="134" spans="2:11" hidden="1">
      <c r="B134" s="165" t="s">
        <v>95</v>
      </c>
      <c r="C134" s="166"/>
      <c r="D134" s="238"/>
      <c r="E134" s="238"/>
      <c r="F134" s="238">
        <f>+K134*0.2</f>
        <v>510000</v>
      </c>
      <c r="G134" s="238">
        <f>+K134*0.5</f>
        <v>1275000</v>
      </c>
      <c r="H134" s="238">
        <f>+I134*0.7</f>
        <v>1785000</v>
      </c>
      <c r="I134" s="238">
        <v>2550000</v>
      </c>
      <c r="J134" s="238">
        <f>+K134*0.7</f>
        <v>1785000</v>
      </c>
      <c r="K134" s="238">
        <v>2550000</v>
      </c>
    </row>
    <row r="135" spans="2:11" s="52" customFormat="1" hidden="1">
      <c r="B135" s="95"/>
      <c r="C135" s="96"/>
      <c r="D135" s="102"/>
      <c r="E135" s="102"/>
      <c r="F135" s="102"/>
      <c r="G135" s="102"/>
      <c r="H135" s="102"/>
      <c r="I135" s="102"/>
      <c r="J135" s="102"/>
      <c r="K135" s="102"/>
    </row>
    <row r="136" spans="2:11" hidden="1">
      <c r="B136" s="121" t="s">
        <v>47</v>
      </c>
      <c r="C136" s="124" t="s">
        <v>39</v>
      </c>
      <c r="D136" s="170"/>
      <c r="E136" s="170"/>
      <c r="F136" s="170"/>
      <c r="G136" s="170"/>
      <c r="H136" s="170"/>
      <c r="I136" s="170"/>
      <c r="J136" s="170"/>
      <c r="K136" s="170"/>
    </row>
    <row r="137" spans="2:11" ht="25.5" hidden="1">
      <c r="B137" s="121" t="s">
        <v>123</v>
      </c>
      <c r="C137" s="122">
        <v>104004</v>
      </c>
      <c r="D137" s="170"/>
      <c r="E137" s="170"/>
      <c r="F137" s="170"/>
      <c r="G137" s="170"/>
      <c r="H137" s="170"/>
      <c r="I137" s="170"/>
      <c r="J137" s="170"/>
      <c r="K137" s="170"/>
    </row>
    <row r="138" spans="2:11" hidden="1">
      <c r="B138" s="121" t="s">
        <v>124</v>
      </c>
      <c r="C138" s="124" t="s">
        <v>53</v>
      </c>
      <c r="D138" s="170"/>
      <c r="E138" s="170"/>
      <c r="F138" s="170"/>
      <c r="G138" s="170"/>
      <c r="H138" s="170"/>
      <c r="I138" s="170"/>
      <c r="J138" s="170"/>
      <c r="K138" s="170"/>
    </row>
    <row r="139" spans="2:11" hidden="1">
      <c r="B139" s="121" t="s">
        <v>25</v>
      </c>
      <c r="C139" s="219">
        <v>1104</v>
      </c>
      <c r="D139" s="448" t="s">
        <v>37</v>
      </c>
      <c r="E139" s="448"/>
      <c r="F139" s="448"/>
      <c r="G139" s="448"/>
      <c r="H139" s="448"/>
      <c r="I139" s="448"/>
      <c r="J139" s="448"/>
      <c r="K139" s="448"/>
    </row>
    <row r="140" spans="2:11" ht="15" hidden="1" customHeight="1">
      <c r="B140" s="121" t="s">
        <v>26</v>
      </c>
      <c r="C140" s="219">
        <v>12001</v>
      </c>
      <c r="D140" s="445" t="s">
        <v>297</v>
      </c>
      <c r="E140" s="445" t="s">
        <v>296</v>
      </c>
      <c r="F140" s="449" t="s">
        <v>295</v>
      </c>
      <c r="G140" s="449" t="s">
        <v>294</v>
      </c>
      <c r="H140" s="449" t="s">
        <v>293</v>
      </c>
      <c r="I140" s="445" t="s">
        <v>292</v>
      </c>
      <c r="J140" s="445" t="s">
        <v>304</v>
      </c>
      <c r="K140" s="445" t="s">
        <v>291</v>
      </c>
    </row>
    <row r="141" spans="2:11" ht="41.25" hidden="1" customHeight="1">
      <c r="B141" s="123" t="s">
        <v>10</v>
      </c>
      <c r="C141" s="215" t="s">
        <v>215</v>
      </c>
      <c r="D141" s="446"/>
      <c r="E141" s="446"/>
      <c r="F141" s="450"/>
      <c r="G141" s="450"/>
      <c r="H141" s="450"/>
      <c r="I141" s="446"/>
      <c r="J141" s="446"/>
      <c r="K141" s="446"/>
    </row>
    <row r="142" spans="2:11" ht="60.75" hidden="1" customHeight="1">
      <c r="B142" s="123" t="s">
        <v>27</v>
      </c>
      <c r="C142" s="41" t="s">
        <v>216</v>
      </c>
      <c r="D142" s="446"/>
      <c r="E142" s="446"/>
      <c r="F142" s="450"/>
      <c r="G142" s="450"/>
      <c r="H142" s="450"/>
      <c r="I142" s="446"/>
      <c r="J142" s="446"/>
      <c r="K142" s="446"/>
    </row>
    <row r="143" spans="2:11" hidden="1">
      <c r="B143" s="123" t="s">
        <v>14</v>
      </c>
      <c r="C143" s="124" t="s">
        <v>38</v>
      </c>
      <c r="D143" s="446"/>
      <c r="E143" s="446"/>
      <c r="F143" s="450"/>
      <c r="G143" s="450"/>
      <c r="H143" s="450"/>
      <c r="I143" s="446"/>
      <c r="J143" s="446"/>
      <c r="K143" s="446"/>
    </row>
    <row r="144" spans="2:11" ht="26.25" hidden="1" customHeight="1">
      <c r="B144" s="124" t="s">
        <v>48</v>
      </c>
      <c r="C144" s="124"/>
      <c r="D144" s="446"/>
      <c r="E144" s="446"/>
      <c r="F144" s="450"/>
      <c r="G144" s="450"/>
      <c r="H144" s="450"/>
      <c r="I144" s="446"/>
      <c r="J144" s="446"/>
      <c r="K144" s="446"/>
    </row>
    <row r="145" spans="2:11" hidden="1">
      <c r="B145" s="125"/>
      <c r="C145" s="126" t="s">
        <v>30</v>
      </c>
      <c r="D145" s="447"/>
      <c r="E145" s="447"/>
      <c r="F145" s="451"/>
      <c r="G145" s="451"/>
      <c r="H145" s="451"/>
      <c r="I145" s="447"/>
      <c r="J145" s="447"/>
      <c r="K145" s="447"/>
    </row>
    <row r="146" spans="2:11" ht="54" hidden="1" customHeight="1">
      <c r="B146" s="124"/>
      <c r="C146" s="127" t="s">
        <v>259</v>
      </c>
      <c r="D146" s="128"/>
      <c r="E146" s="128"/>
      <c r="F146" s="239"/>
      <c r="G146" s="239">
        <v>25</v>
      </c>
      <c r="H146" s="239">
        <v>50</v>
      </c>
      <c r="I146" s="239">
        <v>100</v>
      </c>
      <c r="J146" s="239">
        <v>50</v>
      </c>
      <c r="K146" s="239">
        <v>100</v>
      </c>
    </row>
    <row r="147" spans="2:11" hidden="1">
      <c r="B147" s="124"/>
      <c r="C147" s="129"/>
      <c r="D147" s="130"/>
      <c r="E147" s="131"/>
      <c r="F147" s="240"/>
      <c r="G147" s="240"/>
      <c r="H147" s="240"/>
      <c r="I147" s="240"/>
      <c r="J147" s="240"/>
      <c r="K147" s="240"/>
    </row>
    <row r="148" spans="2:11" ht="0.75" hidden="1" customHeight="1">
      <c r="B148" s="132"/>
      <c r="C148" s="132"/>
      <c r="D148" s="133"/>
      <c r="E148" s="134"/>
      <c r="F148" s="241"/>
      <c r="G148" s="241"/>
      <c r="H148" s="241"/>
      <c r="I148" s="241"/>
      <c r="J148" s="241"/>
      <c r="K148" s="241"/>
    </row>
    <row r="149" spans="2:11" hidden="1">
      <c r="B149" s="132" t="s">
        <v>3</v>
      </c>
      <c r="C149" s="132" t="s">
        <v>3</v>
      </c>
      <c r="D149" s="133"/>
      <c r="E149" s="134"/>
      <c r="F149" s="241"/>
      <c r="G149" s="241"/>
      <c r="H149" s="241"/>
      <c r="I149" s="242"/>
      <c r="J149" s="241"/>
      <c r="K149" s="242"/>
    </row>
    <row r="150" spans="2:11" ht="23.25" hidden="1" customHeight="1">
      <c r="B150" s="135" t="s">
        <v>29</v>
      </c>
      <c r="C150" s="136"/>
      <c r="D150" s="137"/>
      <c r="E150" s="138"/>
      <c r="F150" s="242">
        <f>+K150*0.2</f>
        <v>50000</v>
      </c>
      <c r="G150" s="242">
        <f>+K150*0.5</f>
        <v>125000</v>
      </c>
      <c r="H150" s="242">
        <f>+I150*0.7</f>
        <v>175000</v>
      </c>
      <c r="I150" s="242">
        <v>250000</v>
      </c>
      <c r="J150" s="242">
        <f>+K150*0.7</f>
        <v>175000</v>
      </c>
      <c r="K150" s="242">
        <v>250000</v>
      </c>
    </row>
    <row r="151" spans="2:11" ht="23.25" hidden="1" customHeight="1">
      <c r="B151" s="89"/>
      <c r="C151" s="90"/>
      <c r="D151" s="101"/>
      <c r="E151" s="120"/>
      <c r="F151" s="74"/>
      <c r="G151" s="74"/>
      <c r="H151" s="74"/>
      <c r="I151" s="74"/>
      <c r="J151" s="74"/>
      <c r="K151" s="74"/>
    </row>
    <row r="152" spans="2:11" hidden="1">
      <c r="B152" s="79"/>
      <c r="C152" s="80"/>
      <c r="D152" s="171"/>
      <c r="E152" s="171"/>
      <c r="F152" s="171"/>
      <c r="G152" s="171"/>
      <c r="H152" s="171"/>
      <c r="I152" s="171"/>
      <c r="J152" s="171"/>
      <c r="K152" s="171"/>
    </row>
    <row r="153" spans="2:11" hidden="1">
      <c r="B153" s="172" t="s">
        <v>47</v>
      </c>
      <c r="C153" s="158" t="s">
        <v>39</v>
      </c>
      <c r="D153" s="173"/>
      <c r="E153" s="174"/>
      <c r="F153" s="174"/>
      <c r="G153" s="174"/>
      <c r="H153" s="174"/>
      <c r="I153" s="174"/>
      <c r="J153" s="174"/>
      <c r="K153" s="174"/>
    </row>
    <row r="154" spans="2:11" ht="25.5" hidden="1">
      <c r="B154" s="159" t="s">
        <v>123</v>
      </c>
      <c r="C154" s="160">
        <v>104004</v>
      </c>
      <c r="D154" s="173"/>
      <c r="E154" s="174"/>
      <c r="F154" s="174"/>
      <c r="G154" s="174"/>
      <c r="H154" s="174"/>
      <c r="I154" s="174"/>
      <c r="J154" s="174"/>
      <c r="K154" s="174"/>
    </row>
    <row r="155" spans="2:11" hidden="1">
      <c r="B155" s="159" t="s">
        <v>124</v>
      </c>
      <c r="C155" s="105" t="s">
        <v>54</v>
      </c>
      <c r="D155" s="175"/>
      <c r="E155" s="174"/>
      <c r="F155" s="174"/>
      <c r="G155" s="174"/>
      <c r="H155" s="174"/>
      <c r="I155" s="174"/>
      <c r="J155" s="174"/>
      <c r="K155" s="174"/>
    </row>
    <row r="156" spans="2:11" hidden="1">
      <c r="B156" s="163" t="s">
        <v>89</v>
      </c>
      <c r="C156" s="219">
        <v>1104</v>
      </c>
      <c r="D156" s="448" t="s">
        <v>37</v>
      </c>
      <c r="E156" s="448"/>
      <c r="F156" s="448"/>
      <c r="G156" s="448"/>
      <c r="H156" s="448"/>
      <c r="I156" s="448"/>
      <c r="J156" s="448"/>
      <c r="K156" s="448"/>
    </row>
    <row r="157" spans="2:11" ht="15" hidden="1" customHeight="1">
      <c r="B157" s="163" t="s">
        <v>90</v>
      </c>
      <c r="C157" s="219">
        <v>32001</v>
      </c>
      <c r="D157" s="445" t="s">
        <v>297</v>
      </c>
      <c r="E157" s="445" t="s">
        <v>296</v>
      </c>
      <c r="F157" s="449" t="s">
        <v>295</v>
      </c>
      <c r="G157" s="449" t="s">
        <v>294</v>
      </c>
      <c r="H157" s="449" t="s">
        <v>293</v>
      </c>
      <c r="I157" s="445" t="s">
        <v>292</v>
      </c>
      <c r="J157" s="445" t="s">
        <v>304</v>
      </c>
      <c r="K157" s="445" t="s">
        <v>291</v>
      </c>
    </row>
    <row r="158" spans="2:11" ht="55.15" hidden="1" customHeight="1">
      <c r="B158" s="163" t="s">
        <v>91</v>
      </c>
      <c r="C158" s="216" t="s">
        <v>212</v>
      </c>
      <c r="D158" s="446"/>
      <c r="E158" s="446"/>
      <c r="F158" s="450"/>
      <c r="G158" s="450"/>
      <c r="H158" s="450"/>
      <c r="I158" s="446"/>
      <c r="J158" s="446"/>
      <c r="K158" s="446"/>
    </row>
    <row r="159" spans="2:11" ht="139.15" hidden="1" customHeight="1">
      <c r="B159" s="163" t="s">
        <v>92</v>
      </c>
      <c r="C159" s="45" t="s">
        <v>241</v>
      </c>
      <c r="D159" s="446"/>
      <c r="E159" s="446"/>
      <c r="F159" s="450"/>
      <c r="G159" s="450"/>
      <c r="H159" s="450"/>
      <c r="I159" s="446"/>
      <c r="J159" s="446"/>
      <c r="K159" s="446"/>
    </row>
    <row r="160" spans="2:11" ht="28.5" hidden="1" customHeight="1">
      <c r="B160" s="163" t="s">
        <v>93</v>
      </c>
      <c r="C160" s="45" t="s">
        <v>122</v>
      </c>
      <c r="D160" s="446"/>
      <c r="E160" s="446"/>
      <c r="F160" s="450"/>
      <c r="G160" s="450"/>
      <c r="H160" s="450"/>
      <c r="I160" s="446"/>
      <c r="J160" s="446"/>
      <c r="K160" s="446"/>
    </row>
    <row r="161" spans="2:11" ht="25.5" hidden="1">
      <c r="B161" s="35" t="s">
        <v>299</v>
      </c>
      <c r="C161" s="45" t="s">
        <v>54</v>
      </c>
      <c r="D161" s="446"/>
      <c r="E161" s="446"/>
      <c r="F161" s="450"/>
      <c r="G161" s="450"/>
      <c r="H161" s="450"/>
      <c r="I161" s="446"/>
      <c r="J161" s="446"/>
      <c r="K161" s="446"/>
    </row>
    <row r="162" spans="2:11" hidden="1">
      <c r="B162" s="457" t="s">
        <v>94</v>
      </c>
      <c r="C162" s="457"/>
      <c r="D162" s="447"/>
      <c r="E162" s="447"/>
      <c r="F162" s="451"/>
      <c r="G162" s="451"/>
      <c r="H162" s="451"/>
      <c r="I162" s="447"/>
      <c r="J162" s="447"/>
      <c r="K162" s="447"/>
    </row>
    <row r="163" spans="2:11" ht="28.9" hidden="1" customHeight="1">
      <c r="B163" s="176"/>
      <c r="C163" s="35" t="s">
        <v>242</v>
      </c>
      <c r="D163" s="177"/>
      <c r="E163" s="178"/>
      <c r="F163" s="178"/>
      <c r="G163" s="178"/>
      <c r="H163" s="179"/>
      <c r="I163" s="180">
        <v>1</v>
      </c>
      <c r="J163" s="179"/>
      <c r="K163" s="180">
        <v>1</v>
      </c>
    </row>
    <row r="164" spans="2:11" ht="55.15" hidden="1" customHeight="1">
      <c r="B164" s="176"/>
      <c r="C164" s="35" t="s">
        <v>243</v>
      </c>
      <c r="D164" s="177"/>
      <c r="E164" s="178"/>
      <c r="F164" s="178"/>
      <c r="G164" s="178"/>
      <c r="H164" s="178"/>
      <c r="I164" s="180">
        <v>50</v>
      </c>
      <c r="J164" s="178"/>
      <c r="K164" s="180">
        <v>50</v>
      </c>
    </row>
    <row r="165" spans="2:11" ht="43.15" hidden="1" customHeight="1">
      <c r="B165" s="176"/>
      <c r="C165" s="35" t="s">
        <v>244</v>
      </c>
      <c r="D165" s="177"/>
      <c r="E165" s="178"/>
      <c r="F165" s="178"/>
      <c r="G165" s="178"/>
      <c r="H165" s="178"/>
      <c r="I165" s="180">
        <v>50</v>
      </c>
      <c r="J165" s="178"/>
      <c r="K165" s="180">
        <v>50</v>
      </c>
    </row>
    <row r="166" spans="2:11" ht="48" hidden="1" customHeight="1">
      <c r="B166" s="176"/>
      <c r="C166" s="35" t="s">
        <v>245</v>
      </c>
      <c r="D166" s="177"/>
      <c r="E166" s="178"/>
      <c r="F166" s="178"/>
      <c r="G166" s="178"/>
      <c r="H166" s="178"/>
      <c r="I166" s="180">
        <v>50</v>
      </c>
      <c r="J166" s="178"/>
      <c r="K166" s="180">
        <v>50</v>
      </c>
    </row>
    <row r="167" spans="2:11" ht="28.9" hidden="1" customHeight="1">
      <c r="B167" s="176"/>
      <c r="C167" s="35" t="s">
        <v>246</v>
      </c>
      <c r="D167" s="177"/>
      <c r="E167" s="178"/>
      <c r="F167" s="178"/>
      <c r="G167" s="178"/>
      <c r="H167" s="178"/>
      <c r="I167" s="180">
        <v>1</v>
      </c>
      <c r="J167" s="178"/>
      <c r="K167" s="180">
        <v>1</v>
      </c>
    </row>
    <row r="168" spans="2:11" ht="28.9" hidden="1" customHeight="1">
      <c r="B168" s="176"/>
      <c r="C168" s="35" t="s">
        <v>247</v>
      </c>
      <c r="D168" s="177"/>
      <c r="E168" s="178"/>
      <c r="F168" s="178"/>
      <c r="G168" s="178"/>
      <c r="H168" s="178"/>
      <c r="I168" s="180">
        <v>1</v>
      </c>
      <c r="J168" s="178"/>
      <c r="K168" s="180">
        <v>1</v>
      </c>
    </row>
    <row r="169" spans="2:11" ht="19.899999999999999" hidden="1" customHeight="1">
      <c r="B169" s="176"/>
      <c r="C169" s="35" t="s">
        <v>248</v>
      </c>
      <c r="D169" s="177"/>
      <c r="E169" s="178"/>
      <c r="F169" s="178"/>
      <c r="G169" s="178"/>
      <c r="H169" s="178"/>
      <c r="I169" s="180">
        <v>1</v>
      </c>
      <c r="J169" s="178"/>
      <c r="K169" s="180">
        <v>1</v>
      </c>
    </row>
    <row r="170" spans="2:11" ht="28.9" hidden="1" customHeight="1">
      <c r="B170" s="176"/>
      <c r="C170" s="35" t="s">
        <v>249</v>
      </c>
      <c r="D170" s="177"/>
      <c r="E170" s="178"/>
      <c r="F170" s="178"/>
      <c r="G170" s="178"/>
      <c r="H170" s="178"/>
      <c r="I170" s="180">
        <v>1</v>
      </c>
      <c r="J170" s="178"/>
      <c r="K170" s="180">
        <v>1</v>
      </c>
    </row>
    <row r="171" spans="2:11" ht="45.6" hidden="1" customHeight="1">
      <c r="B171" s="176"/>
      <c r="C171" s="35" t="s">
        <v>250</v>
      </c>
      <c r="D171" s="177"/>
      <c r="E171" s="178"/>
      <c r="F171" s="178"/>
      <c r="G171" s="178"/>
      <c r="H171" s="178"/>
      <c r="I171" s="180">
        <v>1</v>
      </c>
      <c r="J171" s="178"/>
      <c r="K171" s="180">
        <v>1</v>
      </c>
    </row>
    <row r="172" spans="2:11" ht="45.6" hidden="1" customHeight="1">
      <c r="B172" s="176"/>
      <c r="C172" s="35" t="s">
        <v>251</v>
      </c>
      <c r="D172" s="177"/>
      <c r="E172" s="178"/>
      <c r="F172" s="178"/>
      <c r="G172" s="178"/>
      <c r="H172" s="178"/>
      <c r="I172" s="180">
        <v>200</v>
      </c>
      <c r="J172" s="178"/>
      <c r="K172" s="180">
        <v>200</v>
      </c>
    </row>
    <row r="173" spans="2:11" ht="45.6" hidden="1" customHeight="1">
      <c r="B173" s="176"/>
      <c r="C173" s="35" t="s">
        <v>252</v>
      </c>
      <c r="D173" s="177"/>
      <c r="E173" s="178"/>
      <c r="F173" s="178"/>
      <c r="G173" s="178"/>
      <c r="H173" s="178"/>
      <c r="I173" s="180">
        <v>20000</v>
      </c>
      <c r="J173" s="178"/>
      <c r="K173" s="180">
        <v>20000</v>
      </c>
    </row>
    <row r="174" spans="2:11" ht="45.6" hidden="1" customHeight="1">
      <c r="B174" s="176"/>
      <c r="C174" s="35" t="s">
        <v>253</v>
      </c>
      <c r="D174" s="177"/>
      <c r="E174" s="178"/>
      <c r="F174" s="178"/>
      <c r="G174" s="178"/>
      <c r="H174" s="178"/>
      <c r="I174" s="180">
        <v>1000</v>
      </c>
      <c r="J174" s="178"/>
      <c r="K174" s="180">
        <v>1000</v>
      </c>
    </row>
    <row r="175" spans="2:11" ht="45.6" hidden="1" customHeight="1">
      <c r="B175" s="176"/>
      <c r="C175" s="35" t="s">
        <v>254</v>
      </c>
      <c r="D175" s="177"/>
      <c r="E175" s="178"/>
      <c r="F175" s="178"/>
      <c r="G175" s="178"/>
      <c r="H175" s="178"/>
      <c r="I175" s="180">
        <v>10</v>
      </c>
      <c r="J175" s="178"/>
      <c r="K175" s="180">
        <v>10</v>
      </c>
    </row>
    <row r="176" spans="2:11" hidden="1">
      <c r="B176" s="165" t="s">
        <v>95</v>
      </c>
      <c r="C176" s="166"/>
      <c r="D176" s="181">
        <v>0</v>
      </c>
      <c r="E176" s="181">
        <v>0</v>
      </c>
      <c r="F176" s="181">
        <f>1041897/4</f>
        <v>260474.25</v>
      </c>
      <c r="G176" s="181">
        <f>F176*2</f>
        <v>520948.5</v>
      </c>
      <c r="H176" s="181">
        <f>D176+E176</f>
        <v>0</v>
      </c>
      <c r="I176" s="181">
        <f>H176+D176</f>
        <v>0</v>
      </c>
      <c r="J176" s="181">
        <f>F176+G176</f>
        <v>781422.75</v>
      </c>
      <c r="K176" s="181">
        <f>J176+F176</f>
        <v>1041897</v>
      </c>
    </row>
    <row r="177" spans="2:11" hidden="1">
      <c r="B177" s="82"/>
      <c r="C177" s="82"/>
      <c r="D177" s="83"/>
      <c r="E177" s="83"/>
      <c r="F177" s="83"/>
      <c r="G177" s="83"/>
      <c r="H177" s="83"/>
      <c r="I177" s="83"/>
      <c r="J177" s="83"/>
      <c r="K177" s="83"/>
    </row>
    <row r="178" spans="2:11" hidden="1">
      <c r="B178" s="172" t="s">
        <v>47</v>
      </c>
      <c r="C178" s="158" t="s">
        <v>39</v>
      </c>
      <c r="D178" s="173"/>
      <c r="E178" s="174"/>
      <c r="F178" s="174"/>
      <c r="G178" s="174"/>
      <c r="H178" s="174"/>
      <c r="I178" s="174"/>
      <c r="J178" s="174"/>
      <c r="K178" s="174"/>
    </row>
    <row r="179" spans="2:11" ht="25.5" hidden="1">
      <c r="B179" s="159" t="s">
        <v>123</v>
      </c>
      <c r="C179" s="160">
        <v>104004</v>
      </c>
      <c r="D179" s="173"/>
      <c r="E179" s="174"/>
      <c r="F179" s="174"/>
      <c r="G179" s="174"/>
      <c r="H179" s="174"/>
      <c r="I179" s="174"/>
      <c r="J179" s="174"/>
      <c r="K179" s="174"/>
    </row>
    <row r="180" spans="2:11" hidden="1">
      <c r="B180" s="159" t="s">
        <v>124</v>
      </c>
      <c r="C180" s="105" t="s">
        <v>54</v>
      </c>
      <c r="D180" s="175"/>
      <c r="E180" s="174"/>
      <c r="F180" s="174"/>
      <c r="G180" s="174"/>
      <c r="H180" s="174"/>
      <c r="I180" s="174"/>
      <c r="J180" s="174"/>
      <c r="K180" s="174"/>
    </row>
    <row r="181" spans="2:11" hidden="1">
      <c r="B181" s="163" t="s">
        <v>89</v>
      </c>
      <c r="C181" s="219">
        <v>1104</v>
      </c>
      <c r="D181" s="448" t="s">
        <v>37</v>
      </c>
      <c r="E181" s="448"/>
      <c r="F181" s="448"/>
      <c r="G181" s="448"/>
      <c r="H181" s="448"/>
      <c r="I181" s="448"/>
      <c r="J181" s="448"/>
      <c r="K181" s="448"/>
    </row>
    <row r="182" spans="2:11" ht="15" hidden="1" customHeight="1">
      <c r="B182" s="163" t="s">
        <v>90</v>
      </c>
      <c r="C182" s="219">
        <v>32002</v>
      </c>
      <c r="D182" s="445" t="s">
        <v>297</v>
      </c>
      <c r="E182" s="445" t="s">
        <v>296</v>
      </c>
      <c r="F182" s="449" t="s">
        <v>295</v>
      </c>
      <c r="G182" s="449" t="s">
        <v>294</v>
      </c>
      <c r="H182" s="449" t="s">
        <v>293</v>
      </c>
      <c r="I182" s="445" t="s">
        <v>292</v>
      </c>
      <c r="J182" s="445" t="s">
        <v>304</v>
      </c>
      <c r="K182" s="445" t="s">
        <v>291</v>
      </c>
    </row>
    <row r="183" spans="2:11" hidden="1">
      <c r="B183" s="163" t="s">
        <v>91</v>
      </c>
      <c r="C183" s="216" t="s">
        <v>213</v>
      </c>
      <c r="D183" s="446"/>
      <c r="E183" s="446"/>
      <c r="F183" s="450"/>
      <c r="G183" s="450"/>
      <c r="H183" s="450"/>
      <c r="I183" s="446"/>
      <c r="J183" s="446"/>
      <c r="K183" s="446"/>
    </row>
    <row r="184" spans="2:11" ht="101.25" hidden="1" customHeight="1">
      <c r="B184" s="163" t="s">
        <v>92</v>
      </c>
      <c r="C184" s="45" t="s">
        <v>258</v>
      </c>
      <c r="D184" s="446"/>
      <c r="E184" s="446"/>
      <c r="F184" s="450"/>
      <c r="G184" s="450"/>
      <c r="H184" s="450"/>
      <c r="I184" s="446"/>
      <c r="J184" s="446"/>
      <c r="K184" s="446"/>
    </row>
    <row r="185" spans="2:11" ht="25.5" hidden="1">
      <c r="B185" s="163" t="s">
        <v>93</v>
      </c>
      <c r="C185" s="45" t="s">
        <v>122</v>
      </c>
      <c r="D185" s="446"/>
      <c r="E185" s="446"/>
      <c r="F185" s="450"/>
      <c r="G185" s="450"/>
      <c r="H185" s="450"/>
      <c r="I185" s="446"/>
      <c r="J185" s="446"/>
      <c r="K185" s="446"/>
    </row>
    <row r="186" spans="2:11" ht="25.5" hidden="1">
      <c r="B186" s="35" t="s">
        <v>299</v>
      </c>
      <c r="C186" s="45" t="s">
        <v>54</v>
      </c>
      <c r="D186" s="446"/>
      <c r="E186" s="446"/>
      <c r="F186" s="450"/>
      <c r="G186" s="450"/>
      <c r="H186" s="450"/>
      <c r="I186" s="446"/>
      <c r="J186" s="446"/>
      <c r="K186" s="446"/>
    </row>
    <row r="187" spans="2:11" hidden="1">
      <c r="B187" s="457" t="s">
        <v>94</v>
      </c>
      <c r="C187" s="457"/>
      <c r="D187" s="447"/>
      <c r="E187" s="447"/>
      <c r="F187" s="451"/>
      <c r="G187" s="451"/>
      <c r="H187" s="451"/>
      <c r="I187" s="447"/>
      <c r="J187" s="447"/>
      <c r="K187" s="447"/>
    </row>
    <row r="188" spans="2:11" ht="35.25" hidden="1" customHeight="1">
      <c r="B188" s="176"/>
      <c r="C188" s="35" t="s">
        <v>278</v>
      </c>
      <c r="D188" s="177"/>
      <c r="E188" s="178"/>
      <c r="F188" s="178"/>
      <c r="G188" s="178"/>
      <c r="H188" s="179"/>
      <c r="I188" s="180">
        <v>1</v>
      </c>
      <c r="J188" s="179"/>
      <c r="K188" s="180">
        <v>1</v>
      </c>
    </row>
    <row r="189" spans="2:11" hidden="1">
      <c r="B189" s="165" t="s">
        <v>95</v>
      </c>
      <c r="C189" s="166"/>
      <c r="D189" s="181">
        <v>0</v>
      </c>
      <c r="E189" s="181">
        <v>0</v>
      </c>
      <c r="F189" s="181">
        <f>+K189*0.2</f>
        <v>110000</v>
      </c>
      <c r="G189" s="181">
        <f>+K189*0.5</f>
        <v>275000</v>
      </c>
      <c r="H189" s="181">
        <f>+I189*0.7</f>
        <v>385000</v>
      </c>
      <c r="I189" s="181">
        <v>550000</v>
      </c>
      <c r="J189" s="181">
        <f>+K189*0.7</f>
        <v>385000</v>
      </c>
      <c r="K189" s="181">
        <v>550000</v>
      </c>
    </row>
    <row r="190" spans="2:11" hidden="1">
      <c r="B190" s="82"/>
      <c r="C190" s="82"/>
      <c r="D190" s="83"/>
      <c r="E190" s="83"/>
      <c r="F190" s="83"/>
      <c r="G190" s="83"/>
      <c r="H190" s="83"/>
      <c r="I190" s="83"/>
      <c r="J190" s="83"/>
      <c r="K190" s="83"/>
    </row>
    <row r="191" spans="2:11" hidden="1">
      <c r="B191" s="50" t="s">
        <v>47</v>
      </c>
      <c r="C191" s="158" t="s">
        <v>39</v>
      </c>
      <c r="D191" s="167"/>
      <c r="E191" s="167"/>
      <c r="F191" s="167"/>
      <c r="G191" s="167"/>
      <c r="H191" s="167"/>
      <c r="I191" s="167"/>
      <c r="J191" s="167"/>
      <c r="K191" s="167"/>
    </row>
    <row r="192" spans="2:11" ht="25.5" hidden="1">
      <c r="B192" s="121" t="s">
        <v>123</v>
      </c>
      <c r="C192" s="153">
        <v>104004</v>
      </c>
      <c r="D192" s="167"/>
      <c r="E192" s="167"/>
      <c r="F192" s="167"/>
      <c r="G192" s="167"/>
      <c r="H192" s="167"/>
      <c r="I192" s="167"/>
      <c r="J192" s="167"/>
      <c r="K192" s="167"/>
    </row>
    <row r="193" spans="2:11" hidden="1">
      <c r="B193" s="121" t="s">
        <v>124</v>
      </c>
      <c r="C193" s="155" t="s">
        <v>54</v>
      </c>
      <c r="D193" s="167"/>
      <c r="E193" s="167"/>
      <c r="F193" s="167"/>
      <c r="G193" s="167"/>
      <c r="H193" s="167"/>
      <c r="I193" s="167"/>
      <c r="J193" s="167"/>
      <c r="K193" s="167"/>
    </row>
    <row r="194" spans="2:11" hidden="1">
      <c r="B194" s="156" t="s">
        <v>89</v>
      </c>
      <c r="C194" s="219">
        <v>1104</v>
      </c>
      <c r="D194" s="448" t="s">
        <v>37</v>
      </c>
      <c r="E194" s="448"/>
      <c r="F194" s="448"/>
      <c r="G194" s="448"/>
      <c r="H194" s="448"/>
      <c r="I194" s="448"/>
      <c r="J194" s="448"/>
      <c r="K194" s="448"/>
    </row>
    <row r="195" spans="2:11" ht="15" hidden="1" customHeight="1">
      <c r="B195" s="141" t="s">
        <v>90</v>
      </c>
      <c r="C195" s="219">
        <v>32003</v>
      </c>
      <c r="D195" s="445" t="s">
        <v>297</v>
      </c>
      <c r="E195" s="445" t="s">
        <v>296</v>
      </c>
      <c r="F195" s="449" t="s">
        <v>295</v>
      </c>
      <c r="G195" s="449" t="s">
        <v>294</v>
      </c>
      <c r="H195" s="449" t="s">
        <v>293</v>
      </c>
      <c r="I195" s="445" t="s">
        <v>292</v>
      </c>
      <c r="J195" s="445" t="s">
        <v>304</v>
      </c>
      <c r="K195" s="445" t="s">
        <v>291</v>
      </c>
    </row>
    <row r="196" spans="2:11" ht="29.25" hidden="1" customHeight="1">
      <c r="B196" s="141" t="s">
        <v>91</v>
      </c>
      <c r="C196" s="216" t="s">
        <v>239</v>
      </c>
      <c r="D196" s="446"/>
      <c r="E196" s="446"/>
      <c r="F196" s="450"/>
      <c r="G196" s="450"/>
      <c r="H196" s="450"/>
      <c r="I196" s="446"/>
      <c r="J196" s="446"/>
      <c r="K196" s="446"/>
    </row>
    <row r="197" spans="2:11" ht="29.25" hidden="1" customHeight="1">
      <c r="B197" s="141" t="s">
        <v>92</v>
      </c>
      <c r="C197" s="41" t="s">
        <v>240</v>
      </c>
      <c r="D197" s="446"/>
      <c r="E197" s="446"/>
      <c r="F197" s="450"/>
      <c r="G197" s="450"/>
      <c r="H197" s="450"/>
      <c r="I197" s="446"/>
      <c r="J197" s="446"/>
      <c r="K197" s="446"/>
    </row>
    <row r="198" spans="2:11" ht="31.5" hidden="1" customHeight="1">
      <c r="B198" s="141" t="s">
        <v>93</v>
      </c>
      <c r="C198" s="41" t="s">
        <v>122</v>
      </c>
      <c r="D198" s="446"/>
      <c r="E198" s="446"/>
      <c r="F198" s="450"/>
      <c r="G198" s="450"/>
      <c r="H198" s="450"/>
      <c r="I198" s="446"/>
      <c r="J198" s="446"/>
      <c r="K198" s="446"/>
    </row>
    <row r="199" spans="2:11" hidden="1">
      <c r="B199" s="124" t="s">
        <v>28</v>
      </c>
      <c r="C199" s="124"/>
      <c r="D199" s="446"/>
      <c r="E199" s="446"/>
      <c r="F199" s="450"/>
      <c r="G199" s="450"/>
      <c r="H199" s="450"/>
      <c r="I199" s="446"/>
      <c r="J199" s="446"/>
      <c r="K199" s="446"/>
    </row>
    <row r="200" spans="2:11" hidden="1">
      <c r="B200" s="458" t="s">
        <v>96</v>
      </c>
      <c r="C200" s="458"/>
      <c r="D200" s="447"/>
      <c r="E200" s="447"/>
      <c r="F200" s="451"/>
      <c r="G200" s="451"/>
      <c r="H200" s="451"/>
      <c r="I200" s="447"/>
      <c r="J200" s="447"/>
      <c r="K200" s="447"/>
    </row>
    <row r="201" spans="2:11" ht="0.75" hidden="1" customHeight="1">
      <c r="B201" s="124"/>
      <c r="C201" s="124"/>
      <c r="D201" s="168"/>
      <c r="E201" s="168"/>
      <c r="F201" s="168"/>
      <c r="G201" s="168"/>
      <c r="H201" s="168"/>
      <c r="I201" s="168"/>
      <c r="J201" s="168"/>
      <c r="K201" s="168"/>
    </row>
    <row r="202" spans="2:11" ht="21.75" hidden="1" customHeight="1">
      <c r="B202" s="124"/>
      <c r="C202" s="124" t="s">
        <v>282</v>
      </c>
      <c r="D202" s="168"/>
      <c r="E202" s="168"/>
      <c r="F202" s="168"/>
      <c r="G202" s="168"/>
      <c r="H202" s="168"/>
      <c r="I202" s="168">
        <v>2</v>
      </c>
      <c r="J202" s="168"/>
      <c r="K202" s="168">
        <v>2</v>
      </c>
    </row>
    <row r="203" spans="2:11" hidden="1">
      <c r="B203" s="135" t="s">
        <v>95</v>
      </c>
      <c r="C203" s="136"/>
      <c r="D203" s="169"/>
      <c r="E203" s="169"/>
      <c r="F203" s="169">
        <f>+K203*0.2</f>
        <v>240000</v>
      </c>
      <c r="G203" s="169">
        <f>+K203*0.5</f>
        <v>600000</v>
      </c>
      <c r="H203" s="169">
        <f>+I203*0.7</f>
        <v>840000</v>
      </c>
      <c r="I203" s="169">
        <v>1200000</v>
      </c>
      <c r="J203" s="169">
        <f>+K203*0.7</f>
        <v>840000</v>
      </c>
      <c r="K203" s="169">
        <v>1200000</v>
      </c>
    </row>
    <row r="204" spans="2:11" s="52" customFormat="1">
      <c r="B204" s="95"/>
      <c r="C204" s="96"/>
      <c r="D204" s="102"/>
      <c r="E204" s="102"/>
      <c r="F204" s="102"/>
      <c r="G204" s="102"/>
      <c r="H204" s="102"/>
      <c r="I204" s="102"/>
      <c r="J204" s="102"/>
      <c r="K204" s="102"/>
    </row>
    <row r="205" spans="2:11">
      <c r="B205" s="144" t="s">
        <v>34</v>
      </c>
      <c r="C205" s="144" t="s">
        <v>35</v>
      </c>
      <c r="D205" s="182"/>
      <c r="E205" s="70"/>
      <c r="F205" s="70"/>
      <c r="G205" s="70"/>
      <c r="H205" s="70"/>
      <c r="I205" s="70"/>
      <c r="J205" s="70"/>
      <c r="K205" s="70"/>
    </row>
    <row r="206" spans="2:11">
      <c r="B206" s="73">
        <v>1165</v>
      </c>
      <c r="C206" s="53" t="s">
        <v>68</v>
      </c>
      <c r="D206" s="112"/>
      <c r="E206" s="183"/>
      <c r="F206" s="183"/>
      <c r="G206" s="183"/>
      <c r="H206" s="183"/>
      <c r="I206" s="183"/>
      <c r="J206" s="183"/>
      <c r="K206" s="183"/>
    </row>
    <row r="207" spans="2:11">
      <c r="B207" s="82"/>
      <c r="C207" s="82"/>
      <c r="D207" s="83"/>
      <c r="E207" s="83"/>
      <c r="F207" s="83"/>
      <c r="G207" s="83"/>
      <c r="H207" s="83"/>
      <c r="I207" s="83"/>
      <c r="J207" s="83"/>
      <c r="K207" s="83"/>
    </row>
    <row r="208" spans="2:11">
      <c r="B208" s="72" t="s">
        <v>36</v>
      </c>
      <c r="C208" s="71"/>
      <c r="D208" s="70"/>
      <c r="E208" s="70"/>
      <c r="F208" s="70"/>
      <c r="G208" s="70"/>
      <c r="H208" s="70"/>
      <c r="I208" s="70"/>
      <c r="J208" s="70"/>
      <c r="K208" s="70"/>
    </row>
    <row r="209" spans="2:11">
      <c r="B209" s="82"/>
      <c r="C209" s="82"/>
      <c r="D209" s="83"/>
      <c r="E209" s="83"/>
      <c r="F209" s="83"/>
      <c r="G209" s="83"/>
      <c r="H209" s="83"/>
      <c r="I209" s="83"/>
      <c r="J209" s="83"/>
      <c r="K209" s="83"/>
    </row>
    <row r="210" spans="2:11" s="31" customFormat="1">
      <c r="B210" s="89"/>
      <c r="C210" s="90"/>
      <c r="D210" s="142"/>
      <c r="E210" s="142"/>
      <c r="F210" s="142"/>
      <c r="G210" s="184"/>
      <c r="H210" s="184"/>
      <c r="I210" s="142"/>
      <c r="J210" s="184"/>
      <c r="K210" s="142"/>
    </row>
    <row r="211" spans="2:11" s="31" customFormat="1">
      <c r="B211" s="84" t="s">
        <v>47</v>
      </c>
      <c r="C211" s="73" t="s">
        <v>39</v>
      </c>
      <c r="D211" s="83"/>
      <c r="E211" s="83"/>
      <c r="F211" s="83"/>
      <c r="G211" s="83"/>
      <c r="H211" s="83"/>
      <c r="I211" s="83"/>
      <c r="J211" s="83"/>
      <c r="K211" s="83"/>
    </row>
    <row r="212" spans="2:11" s="31" customFormat="1" ht="25.5">
      <c r="B212" s="39" t="s">
        <v>123</v>
      </c>
      <c r="C212" s="75">
        <v>104004</v>
      </c>
      <c r="D212" s="83"/>
      <c r="E212" s="83"/>
      <c r="F212" s="83"/>
      <c r="G212" s="83"/>
      <c r="H212" s="83"/>
      <c r="I212" s="83"/>
      <c r="J212" s="83"/>
      <c r="K212" s="83"/>
    </row>
    <row r="213" spans="2:11" s="31" customFormat="1">
      <c r="B213" s="39" t="s">
        <v>124</v>
      </c>
      <c r="C213" s="150" t="s">
        <v>54</v>
      </c>
      <c r="D213" s="83"/>
      <c r="E213" s="83"/>
      <c r="F213" s="83"/>
      <c r="G213" s="83"/>
      <c r="H213" s="83"/>
      <c r="I213" s="83"/>
      <c r="J213" s="83"/>
      <c r="K213" s="83"/>
    </row>
    <row r="214" spans="2:11" s="31" customFormat="1">
      <c r="B214" s="85" t="s">
        <v>89</v>
      </c>
      <c r="C214" s="69">
        <v>1165</v>
      </c>
      <c r="D214" s="448" t="s">
        <v>37</v>
      </c>
      <c r="E214" s="448"/>
      <c r="F214" s="448"/>
      <c r="G214" s="448"/>
      <c r="H214" s="448"/>
      <c r="I214" s="448"/>
      <c r="J214" s="448"/>
      <c r="K214" s="448"/>
    </row>
    <row r="215" spans="2:11" s="31" customFormat="1" ht="15" customHeight="1">
      <c r="B215" s="76" t="s">
        <v>90</v>
      </c>
      <c r="C215" s="69">
        <v>11002</v>
      </c>
      <c r="D215" s="445" t="s">
        <v>297</v>
      </c>
      <c r="E215" s="445" t="s">
        <v>296</v>
      </c>
      <c r="F215" s="449" t="s">
        <v>295</v>
      </c>
      <c r="G215" s="449" t="s">
        <v>294</v>
      </c>
      <c r="H215" s="449" t="s">
        <v>293</v>
      </c>
      <c r="I215" s="445" t="s">
        <v>292</v>
      </c>
      <c r="J215" s="445" t="s">
        <v>304</v>
      </c>
      <c r="K215" s="445" t="s">
        <v>291</v>
      </c>
    </row>
    <row r="216" spans="2:11" s="31" customFormat="1" ht="40.5" customHeight="1">
      <c r="B216" s="76" t="s">
        <v>91</v>
      </c>
      <c r="C216" s="151" t="s">
        <v>99</v>
      </c>
      <c r="D216" s="446"/>
      <c r="E216" s="446"/>
      <c r="F216" s="450"/>
      <c r="G216" s="450"/>
      <c r="H216" s="450"/>
      <c r="I216" s="446"/>
      <c r="J216" s="446"/>
      <c r="K216" s="446"/>
    </row>
    <row r="217" spans="2:11" s="31" customFormat="1" ht="66.75" customHeight="1">
      <c r="B217" s="76" t="s">
        <v>92</v>
      </c>
      <c r="C217" s="150" t="s">
        <v>100</v>
      </c>
      <c r="D217" s="446"/>
      <c r="E217" s="446"/>
      <c r="F217" s="450"/>
      <c r="G217" s="450"/>
      <c r="H217" s="450"/>
      <c r="I217" s="446"/>
      <c r="J217" s="446"/>
      <c r="K217" s="446"/>
    </row>
    <row r="218" spans="2:11" s="31" customFormat="1">
      <c r="B218" s="76" t="s">
        <v>93</v>
      </c>
      <c r="C218" s="54" t="s">
        <v>41</v>
      </c>
      <c r="D218" s="446"/>
      <c r="E218" s="446"/>
      <c r="F218" s="450"/>
      <c r="G218" s="450"/>
      <c r="H218" s="450"/>
      <c r="I218" s="446"/>
      <c r="J218" s="446"/>
      <c r="K218" s="446"/>
    </row>
    <row r="219" spans="2:11" s="31" customFormat="1" ht="18" customHeight="1">
      <c r="B219" s="11" t="s">
        <v>28</v>
      </c>
      <c r="C219" s="73" t="s">
        <v>98</v>
      </c>
      <c r="D219" s="446"/>
      <c r="E219" s="446"/>
      <c r="F219" s="450"/>
      <c r="G219" s="450"/>
      <c r="H219" s="450"/>
      <c r="I219" s="446"/>
      <c r="J219" s="446"/>
      <c r="K219" s="446"/>
    </row>
    <row r="220" spans="2:11" s="31" customFormat="1">
      <c r="B220" s="454" t="s">
        <v>96</v>
      </c>
      <c r="C220" s="454"/>
      <c r="D220" s="447"/>
      <c r="E220" s="447"/>
      <c r="F220" s="451"/>
      <c r="G220" s="451"/>
      <c r="H220" s="451"/>
      <c r="I220" s="447"/>
      <c r="J220" s="447"/>
      <c r="K220" s="447"/>
    </row>
    <row r="221" spans="2:11" s="31" customFormat="1" ht="32.25" customHeight="1">
      <c r="B221" s="49"/>
      <c r="C221" s="116" t="s">
        <v>101</v>
      </c>
      <c r="D221" s="67" t="s">
        <v>206</v>
      </c>
      <c r="E221" s="67">
        <v>0</v>
      </c>
      <c r="F221" s="185"/>
      <c r="G221" s="185"/>
      <c r="H221" s="185"/>
      <c r="I221" s="248" t="s">
        <v>148</v>
      </c>
      <c r="J221" s="248" t="s">
        <v>148</v>
      </c>
      <c r="K221" s="248" t="s">
        <v>148</v>
      </c>
    </row>
    <row r="222" spans="2:11" s="31" customFormat="1" ht="42.75" customHeight="1">
      <c r="B222" s="49"/>
      <c r="C222" s="116" t="s">
        <v>102</v>
      </c>
      <c r="D222" s="67" t="s">
        <v>206</v>
      </c>
      <c r="E222" s="67">
        <v>6</v>
      </c>
      <c r="F222" s="185"/>
      <c r="G222" s="185"/>
      <c r="H222" s="185"/>
      <c r="I222" s="248">
        <v>6</v>
      </c>
      <c r="J222" s="248">
        <v>6</v>
      </c>
      <c r="K222" s="248">
        <v>6</v>
      </c>
    </row>
    <row r="223" spans="2:11" s="31" customFormat="1" ht="29.25" customHeight="1">
      <c r="B223" s="49"/>
      <c r="C223" s="116" t="s">
        <v>103</v>
      </c>
      <c r="D223" s="67">
        <v>4</v>
      </c>
      <c r="E223" s="67">
        <v>7</v>
      </c>
      <c r="F223" s="185"/>
      <c r="G223" s="185"/>
      <c r="H223" s="185"/>
      <c r="I223" s="248" t="s">
        <v>150</v>
      </c>
      <c r="J223" s="248" t="s">
        <v>150</v>
      </c>
      <c r="K223" s="248" t="s">
        <v>150</v>
      </c>
    </row>
    <row r="224" spans="2:11" s="31" customFormat="1" ht="19.5" customHeight="1">
      <c r="B224" s="49"/>
      <c r="C224" s="116" t="s">
        <v>104</v>
      </c>
      <c r="D224" s="186" t="s">
        <v>206</v>
      </c>
      <c r="E224" s="186">
        <v>0</v>
      </c>
      <c r="F224" s="185"/>
      <c r="G224" s="185"/>
      <c r="H224" s="185"/>
      <c r="I224" s="248" t="s">
        <v>149</v>
      </c>
      <c r="J224" s="248" t="s">
        <v>149</v>
      </c>
      <c r="K224" s="248" t="s">
        <v>149</v>
      </c>
    </row>
    <row r="225" spans="2:11" s="31" customFormat="1" ht="30" customHeight="1">
      <c r="B225" s="49"/>
      <c r="C225" s="116" t="s">
        <v>105</v>
      </c>
      <c r="D225" s="67" t="s">
        <v>206</v>
      </c>
      <c r="E225" s="67">
        <v>5</v>
      </c>
      <c r="F225" s="185"/>
      <c r="G225" s="185"/>
      <c r="H225" s="185"/>
      <c r="I225" s="248" t="s">
        <v>147</v>
      </c>
      <c r="J225" s="248" t="s">
        <v>147</v>
      </c>
      <c r="K225" s="248" t="s">
        <v>147</v>
      </c>
    </row>
    <row r="226" spans="2:11" s="31" customFormat="1" ht="18.75" customHeight="1">
      <c r="B226" s="49"/>
      <c r="C226" s="116" t="s">
        <v>106</v>
      </c>
      <c r="D226" s="99" t="s">
        <v>206</v>
      </c>
      <c r="E226" s="99">
        <v>0</v>
      </c>
      <c r="F226" s="185"/>
      <c r="G226" s="185"/>
      <c r="H226" s="185"/>
      <c r="I226" s="248" t="s">
        <v>151</v>
      </c>
      <c r="J226" s="248" t="s">
        <v>151</v>
      </c>
      <c r="K226" s="248" t="s">
        <v>151</v>
      </c>
    </row>
    <row r="227" spans="2:11" s="31" customFormat="1">
      <c r="B227" s="79" t="s">
        <v>95</v>
      </c>
      <c r="C227" s="80"/>
      <c r="D227" s="81">
        <v>40239.1</v>
      </c>
      <c r="E227" s="81">
        <v>360000</v>
      </c>
      <c r="F227" s="104">
        <v>105600</v>
      </c>
      <c r="G227" s="104">
        <v>237600</v>
      </c>
      <c r="H227" s="104">
        <v>369600</v>
      </c>
      <c r="I227" s="249">
        <v>528000</v>
      </c>
      <c r="J227" s="249">
        <v>528000</v>
      </c>
      <c r="K227" s="249">
        <v>528000</v>
      </c>
    </row>
    <row r="228" spans="2:11" s="31" customFormat="1" ht="14.25" customHeight="1">
      <c r="B228" s="82"/>
      <c r="C228" s="82"/>
      <c r="D228" s="142"/>
      <c r="E228" s="142"/>
      <c r="F228" s="142"/>
      <c r="G228" s="142"/>
      <c r="H228" s="142"/>
      <c r="I228" s="142"/>
      <c r="J228" s="142"/>
      <c r="K228" s="142"/>
    </row>
    <row r="229" spans="2:11" s="31" customFormat="1" ht="18" hidden="1" customHeight="1">
      <c r="B229" s="84" t="s">
        <v>47</v>
      </c>
      <c r="C229" s="73" t="s">
        <v>39</v>
      </c>
      <c r="D229" s="83"/>
      <c r="E229" s="83"/>
      <c r="F229" s="83"/>
      <c r="G229" s="83"/>
      <c r="H229" s="83"/>
      <c r="I229" s="83"/>
      <c r="J229" s="83"/>
      <c r="K229" s="83"/>
    </row>
    <row r="230" spans="2:11" s="31" customFormat="1" ht="25.5" hidden="1">
      <c r="B230" s="39" t="s">
        <v>123</v>
      </c>
      <c r="C230" s="75">
        <v>104004</v>
      </c>
      <c r="D230" s="83"/>
      <c r="E230" s="83"/>
      <c r="F230" s="83"/>
      <c r="G230" s="83"/>
      <c r="H230" s="83"/>
      <c r="I230" s="83"/>
      <c r="J230" s="83"/>
      <c r="K230" s="83"/>
    </row>
    <row r="231" spans="2:11" s="31" customFormat="1" hidden="1">
      <c r="B231" s="39" t="s">
        <v>124</v>
      </c>
      <c r="C231" s="150" t="s">
        <v>54</v>
      </c>
      <c r="D231" s="83"/>
      <c r="E231" s="83"/>
      <c r="F231" s="83"/>
      <c r="G231" s="83"/>
      <c r="H231" s="83"/>
      <c r="I231" s="83"/>
      <c r="J231" s="83"/>
      <c r="K231" s="83"/>
    </row>
    <row r="232" spans="2:11" s="31" customFormat="1" hidden="1">
      <c r="B232" s="85" t="s">
        <v>89</v>
      </c>
      <c r="C232" s="69">
        <v>1165</v>
      </c>
      <c r="D232" s="448" t="s">
        <v>37</v>
      </c>
      <c r="E232" s="448"/>
      <c r="F232" s="448"/>
      <c r="G232" s="448"/>
      <c r="H232" s="448"/>
      <c r="I232" s="448"/>
      <c r="J232" s="448"/>
      <c r="K232" s="448"/>
    </row>
    <row r="233" spans="2:11" s="31" customFormat="1" ht="15" hidden="1" customHeight="1">
      <c r="B233" s="76" t="s">
        <v>90</v>
      </c>
      <c r="C233" s="69">
        <v>11003</v>
      </c>
      <c r="D233" s="445" t="s">
        <v>186</v>
      </c>
      <c r="E233" s="445" t="s">
        <v>187</v>
      </c>
      <c r="F233" s="449" t="s">
        <v>188</v>
      </c>
      <c r="G233" s="449" t="s">
        <v>189</v>
      </c>
      <c r="H233" s="449" t="s">
        <v>190</v>
      </c>
      <c r="I233" s="445" t="s">
        <v>191</v>
      </c>
      <c r="J233" s="449" t="s">
        <v>190</v>
      </c>
      <c r="K233" s="445" t="s">
        <v>191</v>
      </c>
    </row>
    <row r="234" spans="2:11" s="31" customFormat="1" ht="33.75" hidden="1" customHeight="1">
      <c r="B234" s="76" t="s">
        <v>91</v>
      </c>
      <c r="C234" s="75" t="s">
        <v>130</v>
      </c>
      <c r="D234" s="446"/>
      <c r="E234" s="446"/>
      <c r="F234" s="450"/>
      <c r="G234" s="450"/>
      <c r="H234" s="450"/>
      <c r="I234" s="446"/>
      <c r="J234" s="450"/>
      <c r="K234" s="446"/>
    </row>
    <row r="235" spans="2:11" s="31" customFormat="1" ht="56.25" hidden="1" customHeight="1">
      <c r="B235" s="76" t="s">
        <v>92</v>
      </c>
      <c r="C235" s="150" t="s">
        <v>131</v>
      </c>
      <c r="D235" s="446"/>
      <c r="E235" s="446"/>
      <c r="F235" s="450"/>
      <c r="G235" s="450"/>
      <c r="H235" s="450"/>
      <c r="I235" s="446"/>
      <c r="J235" s="450"/>
      <c r="K235" s="446"/>
    </row>
    <row r="236" spans="2:11" s="31" customFormat="1" hidden="1">
      <c r="B236" s="76" t="s">
        <v>93</v>
      </c>
      <c r="C236" s="54" t="s">
        <v>41</v>
      </c>
      <c r="D236" s="446"/>
      <c r="E236" s="446"/>
      <c r="F236" s="450"/>
      <c r="G236" s="450"/>
      <c r="H236" s="450"/>
      <c r="I236" s="446"/>
      <c r="J236" s="450"/>
      <c r="K236" s="446"/>
    </row>
    <row r="237" spans="2:11" s="31" customFormat="1" ht="18" hidden="1" customHeight="1">
      <c r="B237" s="11" t="s">
        <v>28</v>
      </c>
      <c r="C237" s="73" t="s">
        <v>132</v>
      </c>
      <c r="D237" s="446"/>
      <c r="E237" s="446"/>
      <c r="F237" s="450"/>
      <c r="G237" s="450"/>
      <c r="H237" s="450"/>
      <c r="I237" s="446"/>
      <c r="J237" s="450"/>
      <c r="K237" s="446"/>
    </row>
    <row r="238" spans="2:11" s="31" customFormat="1" hidden="1">
      <c r="B238" s="454" t="s">
        <v>96</v>
      </c>
      <c r="C238" s="454"/>
      <c r="D238" s="447"/>
      <c r="E238" s="447"/>
      <c r="F238" s="451"/>
      <c r="G238" s="451"/>
      <c r="H238" s="451"/>
      <c r="I238" s="447"/>
      <c r="J238" s="451"/>
      <c r="K238" s="447"/>
    </row>
    <row r="239" spans="2:11" s="31" customFormat="1" ht="42" hidden="1" customHeight="1">
      <c r="B239" s="49"/>
      <c r="C239" s="149" t="s">
        <v>161</v>
      </c>
      <c r="D239" s="108"/>
      <c r="E239" s="107"/>
      <c r="F239" s="93"/>
      <c r="G239" s="93"/>
      <c r="H239" s="93"/>
      <c r="I239" s="107"/>
      <c r="J239" s="93"/>
      <c r="K239" s="107"/>
    </row>
    <row r="240" spans="2:11" s="31" customFormat="1" ht="30" hidden="1" customHeight="1">
      <c r="B240" s="49"/>
      <c r="C240" s="149" t="s">
        <v>192</v>
      </c>
      <c r="D240" s="108"/>
      <c r="E240" s="107"/>
      <c r="F240" s="93"/>
      <c r="G240" s="93"/>
      <c r="H240" s="93"/>
      <c r="I240" s="107"/>
      <c r="J240" s="93"/>
      <c r="K240" s="107"/>
    </row>
    <row r="241" spans="2:11" s="31" customFormat="1" ht="71.25" hidden="1" customHeight="1">
      <c r="B241" s="49"/>
      <c r="C241" s="149" t="s">
        <v>193</v>
      </c>
      <c r="D241" s="108"/>
      <c r="E241" s="107"/>
      <c r="F241" s="93"/>
      <c r="G241" s="93"/>
      <c r="H241" s="93"/>
      <c r="I241" s="107"/>
      <c r="J241" s="93"/>
      <c r="K241" s="107"/>
    </row>
    <row r="242" spans="2:11" s="31" customFormat="1" hidden="1">
      <c r="B242" s="79" t="s">
        <v>95</v>
      </c>
      <c r="C242" s="80"/>
      <c r="D242" s="51"/>
      <c r="E242" s="51"/>
      <c r="F242" s="51">
        <f>+K242*20/100</f>
        <v>0</v>
      </c>
      <c r="G242" s="51">
        <f>+K242*45/100</f>
        <v>0</v>
      </c>
      <c r="H242" s="51">
        <f>+I242*70/100</f>
        <v>0</v>
      </c>
      <c r="I242" s="51"/>
      <c r="J242" s="51">
        <f>+K242*70/100</f>
        <v>0</v>
      </c>
      <c r="K242" s="51"/>
    </row>
    <row r="243" spans="2:11" s="31" customFormat="1">
      <c r="B243" s="82"/>
      <c r="C243" s="82"/>
      <c r="D243" s="142"/>
      <c r="E243" s="142"/>
      <c r="F243" s="142"/>
      <c r="G243" s="142"/>
      <c r="H243" s="142"/>
      <c r="I243" s="142"/>
      <c r="J243" s="142"/>
      <c r="K243" s="142"/>
    </row>
    <row r="244" spans="2:11" s="31" customFormat="1" ht="18" customHeight="1">
      <c r="B244" s="84" t="s">
        <v>47</v>
      </c>
      <c r="C244" s="73" t="s">
        <v>39</v>
      </c>
      <c r="D244" s="83"/>
      <c r="E244" s="83"/>
      <c r="F244" s="83"/>
      <c r="G244" s="83"/>
      <c r="H244" s="83"/>
      <c r="I244" s="83"/>
      <c r="J244" s="83"/>
      <c r="K244" s="83"/>
    </row>
    <row r="245" spans="2:11" s="31" customFormat="1" ht="25.5">
      <c r="B245" s="39" t="s">
        <v>123</v>
      </c>
      <c r="C245" s="75">
        <v>104004</v>
      </c>
      <c r="D245" s="83"/>
      <c r="E245" s="83"/>
      <c r="F245" s="83"/>
      <c r="G245" s="83"/>
      <c r="H245" s="83"/>
      <c r="I245" s="83"/>
      <c r="J245" s="83"/>
      <c r="K245" s="83"/>
    </row>
    <row r="246" spans="2:11" s="31" customFormat="1">
      <c r="B246" s="39" t="s">
        <v>124</v>
      </c>
      <c r="C246" s="150" t="s">
        <v>54</v>
      </c>
      <c r="D246" s="83"/>
      <c r="E246" s="83"/>
      <c r="F246" s="83"/>
      <c r="G246" s="83"/>
      <c r="H246" s="83"/>
      <c r="I246" s="83"/>
      <c r="J246" s="83"/>
      <c r="K246" s="83"/>
    </row>
    <row r="247" spans="2:11" s="31" customFormat="1">
      <c r="B247" s="85" t="s">
        <v>89</v>
      </c>
      <c r="C247" s="69">
        <v>1165</v>
      </c>
      <c r="D247" s="448" t="s">
        <v>37</v>
      </c>
      <c r="E247" s="448"/>
      <c r="F247" s="448"/>
      <c r="G247" s="448"/>
      <c r="H247" s="448"/>
      <c r="I247" s="448"/>
      <c r="J247" s="448"/>
      <c r="K247" s="448"/>
    </row>
    <row r="248" spans="2:11" s="31" customFormat="1" ht="15" customHeight="1">
      <c r="B248" s="76" t="s">
        <v>90</v>
      </c>
      <c r="C248" s="115">
        <v>11004</v>
      </c>
      <c r="D248" s="445" t="s">
        <v>297</v>
      </c>
      <c r="E248" s="445" t="s">
        <v>296</v>
      </c>
      <c r="F248" s="449" t="s">
        <v>295</v>
      </c>
      <c r="G248" s="449" t="s">
        <v>294</v>
      </c>
      <c r="H248" s="449" t="s">
        <v>293</v>
      </c>
      <c r="I248" s="445" t="s">
        <v>292</v>
      </c>
      <c r="J248" s="445" t="s">
        <v>304</v>
      </c>
      <c r="K248" s="445" t="s">
        <v>291</v>
      </c>
    </row>
    <row r="249" spans="2:11" s="31" customFormat="1" ht="43.5" customHeight="1">
      <c r="B249" s="76" t="s">
        <v>91</v>
      </c>
      <c r="C249" s="151" t="s">
        <v>179</v>
      </c>
      <c r="D249" s="446"/>
      <c r="E249" s="446"/>
      <c r="F249" s="450"/>
      <c r="G249" s="450"/>
      <c r="H249" s="450"/>
      <c r="I249" s="446"/>
      <c r="J249" s="446"/>
      <c r="K249" s="446"/>
    </row>
    <row r="250" spans="2:11" s="31" customFormat="1" ht="81.75" customHeight="1">
      <c r="B250" s="76" t="s">
        <v>92</v>
      </c>
      <c r="C250" s="63" t="s">
        <v>180</v>
      </c>
      <c r="D250" s="446"/>
      <c r="E250" s="446"/>
      <c r="F250" s="450"/>
      <c r="G250" s="450"/>
      <c r="H250" s="450"/>
      <c r="I250" s="446"/>
      <c r="J250" s="446"/>
      <c r="K250" s="446"/>
    </row>
    <row r="251" spans="2:11" s="31" customFormat="1">
      <c r="B251" s="76" t="s">
        <v>93</v>
      </c>
      <c r="C251" s="54" t="s">
        <v>41</v>
      </c>
      <c r="D251" s="446"/>
      <c r="E251" s="446"/>
      <c r="F251" s="450"/>
      <c r="G251" s="450"/>
      <c r="H251" s="450"/>
      <c r="I251" s="446"/>
      <c r="J251" s="446"/>
      <c r="K251" s="446"/>
    </row>
    <row r="252" spans="2:11" s="31" customFormat="1" ht="18" customHeight="1">
      <c r="B252" s="11" t="s">
        <v>28</v>
      </c>
      <c r="C252" s="73" t="s">
        <v>132</v>
      </c>
      <c r="D252" s="446"/>
      <c r="E252" s="446"/>
      <c r="F252" s="450"/>
      <c r="G252" s="450"/>
      <c r="H252" s="450"/>
      <c r="I252" s="446"/>
      <c r="J252" s="446"/>
      <c r="K252" s="446"/>
    </row>
    <row r="253" spans="2:11" s="31" customFormat="1">
      <c r="B253" s="454" t="s">
        <v>96</v>
      </c>
      <c r="C253" s="454"/>
      <c r="D253" s="447"/>
      <c r="E253" s="447"/>
      <c r="F253" s="451"/>
      <c r="G253" s="451"/>
      <c r="H253" s="451"/>
      <c r="I253" s="447"/>
      <c r="J253" s="447"/>
      <c r="K253" s="447"/>
    </row>
    <row r="254" spans="2:11" s="31" customFormat="1" ht="19.5" customHeight="1">
      <c r="B254" s="49"/>
      <c r="C254" s="49" t="s">
        <v>357</v>
      </c>
      <c r="D254" s="108">
        <v>70</v>
      </c>
      <c r="E254" s="67">
        <v>50</v>
      </c>
      <c r="F254" s="67"/>
      <c r="G254" s="67"/>
      <c r="H254" s="67"/>
      <c r="I254" s="67">
        <v>50</v>
      </c>
      <c r="J254" s="266">
        <v>50</v>
      </c>
      <c r="K254" s="266">
        <v>50</v>
      </c>
    </row>
    <row r="255" spans="2:11" s="31" customFormat="1" ht="27.75" customHeight="1">
      <c r="B255" s="49"/>
      <c r="C255" s="49" t="s">
        <v>208</v>
      </c>
      <c r="D255" s="108">
        <v>100</v>
      </c>
      <c r="E255" s="67">
        <v>50</v>
      </c>
      <c r="F255" s="67"/>
      <c r="G255" s="67"/>
      <c r="H255" s="67"/>
      <c r="I255" s="67">
        <v>50</v>
      </c>
      <c r="J255" s="266">
        <v>50</v>
      </c>
      <c r="K255" s="266">
        <v>50</v>
      </c>
    </row>
    <row r="256" spans="2:11" s="31" customFormat="1" ht="43.5" customHeight="1">
      <c r="B256" s="49"/>
      <c r="C256" s="49" t="s">
        <v>181</v>
      </c>
      <c r="D256" s="108">
        <v>0</v>
      </c>
      <c r="E256" s="67">
        <v>0</v>
      </c>
      <c r="F256" s="67"/>
      <c r="G256" s="67"/>
      <c r="H256" s="67"/>
      <c r="I256" s="67">
        <v>3</v>
      </c>
      <c r="J256" s="266">
        <v>3</v>
      </c>
      <c r="K256" s="266">
        <v>3</v>
      </c>
    </row>
    <row r="257" spans="2:11" s="31" customFormat="1" ht="56.25" customHeight="1">
      <c r="B257" s="49"/>
      <c r="C257" s="49" t="s">
        <v>182</v>
      </c>
      <c r="D257" s="108">
        <v>7</v>
      </c>
      <c r="E257" s="67">
        <v>3</v>
      </c>
      <c r="F257" s="67"/>
      <c r="G257" s="67"/>
      <c r="H257" s="67"/>
      <c r="I257" s="67">
        <v>3</v>
      </c>
      <c r="J257" s="266">
        <v>3</v>
      </c>
      <c r="K257" s="266">
        <v>3</v>
      </c>
    </row>
    <row r="258" spans="2:11" s="31" customFormat="1" ht="52.5" customHeight="1">
      <c r="B258" s="49"/>
      <c r="C258" s="49" t="s">
        <v>358</v>
      </c>
      <c r="D258" s="262"/>
      <c r="E258" s="265"/>
      <c r="F258" s="265"/>
      <c r="G258" s="265"/>
      <c r="H258" s="265"/>
      <c r="I258" s="265">
        <v>4</v>
      </c>
      <c r="J258" s="266">
        <v>4</v>
      </c>
      <c r="K258" s="266">
        <v>4</v>
      </c>
    </row>
    <row r="259" spans="2:11" s="31" customFormat="1" ht="68.25" customHeight="1">
      <c r="B259" s="49"/>
      <c r="C259" s="49" t="s">
        <v>183</v>
      </c>
      <c r="D259" s="108">
        <v>250</v>
      </c>
      <c r="E259" s="67">
        <v>250</v>
      </c>
      <c r="F259" s="67"/>
      <c r="G259" s="67"/>
      <c r="H259" s="67"/>
      <c r="I259" s="67">
        <v>250</v>
      </c>
      <c r="J259" s="266">
        <v>250</v>
      </c>
      <c r="K259" s="266">
        <v>250</v>
      </c>
    </row>
    <row r="260" spans="2:11" s="31" customFormat="1" ht="66" customHeight="1">
      <c r="B260" s="49"/>
      <c r="C260" s="49" t="s">
        <v>209</v>
      </c>
      <c r="D260" s="108">
        <v>298</v>
      </c>
      <c r="E260" s="67">
        <v>150</v>
      </c>
      <c r="F260" s="67"/>
      <c r="G260" s="67"/>
      <c r="H260" s="67"/>
      <c r="I260" s="67">
        <v>150</v>
      </c>
      <c r="J260" s="266">
        <v>150</v>
      </c>
      <c r="K260" s="266">
        <v>150</v>
      </c>
    </row>
    <row r="261" spans="2:11" s="31" customFormat="1" ht="72" customHeight="1">
      <c r="B261" s="49"/>
      <c r="C261" s="49" t="s">
        <v>210</v>
      </c>
      <c r="D261" s="108">
        <v>75</v>
      </c>
      <c r="E261" s="67">
        <v>75</v>
      </c>
      <c r="F261" s="67"/>
      <c r="G261" s="67"/>
      <c r="H261" s="67"/>
      <c r="I261" s="67">
        <v>75</v>
      </c>
      <c r="J261" s="266">
        <v>75</v>
      </c>
      <c r="K261" s="266">
        <v>75</v>
      </c>
    </row>
    <row r="262" spans="2:11" s="31" customFormat="1" ht="35.25" customHeight="1">
      <c r="B262" s="49"/>
      <c r="C262" s="49" t="s">
        <v>211</v>
      </c>
      <c r="D262" s="108">
        <v>180</v>
      </c>
      <c r="E262" s="67">
        <v>70</v>
      </c>
      <c r="F262" s="67"/>
      <c r="G262" s="67"/>
      <c r="H262" s="67"/>
      <c r="I262" s="67">
        <v>70</v>
      </c>
      <c r="J262" s="266">
        <v>70</v>
      </c>
      <c r="K262" s="266">
        <v>70</v>
      </c>
    </row>
    <row r="263" spans="2:11" s="31" customFormat="1">
      <c r="B263" s="79" t="s">
        <v>95</v>
      </c>
      <c r="C263" s="80"/>
      <c r="D263" s="51">
        <v>298575.40000000002</v>
      </c>
      <c r="E263" s="51">
        <v>300000</v>
      </c>
      <c r="F263" s="51">
        <f>+I263*0.2</f>
        <v>116294.06000000001</v>
      </c>
      <c r="G263" s="51">
        <f>+I263*0.45</f>
        <v>261661.63500000004</v>
      </c>
      <c r="H263" s="51">
        <f>+I263*0.7</f>
        <v>407029.21</v>
      </c>
      <c r="I263" s="51">
        <v>581470.30000000005</v>
      </c>
      <c r="J263" s="51">
        <v>581470.30000000005</v>
      </c>
      <c r="K263" s="51">
        <v>581470.30000000005</v>
      </c>
    </row>
    <row r="264" spans="2:11" s="31" customFormat="1">
      <c r="B264" s="187"/>
      <c r="C264" s="187"/>
      <c r="D264" s="142"/>
      <c r="E264" s="142"/>
      <c r="F264" s="142"/>
      <c r="G264" s="142"/>
      <c r="H264" s="142"/>
      <c r="I264" s="142"/>
      <c r="J264" s="142"/>
      <c r="K264" s="142"/>
    </row>
    <row r="265" spans="2:11" s="31" customFormat="1" ht="18" hidden="1" customHeight="1">
      <c r="B265" s="188" t="s">
        <v>47</v>
      </c>
      <c r="C265" s="140" t="s">
        <v>39</v>
      </c>
      <c r="D265" s="189"/>
      <c r="E265" s="189"/>
      <c r="F265" s="189"/>
      <c r="G265" s="189"/>
      <c r="H265" s="189"/>
      <c r="I265" s="189"/>
      <c r="J265" s="189"/>
      <c r="K265" s="189"/>
    </row>
    <row r="266" spans="2:11" s="31" customFormat="1" ht="25.5" hidden="1">
      <c r="B266" s="121" t="s">
        <v>123</v>
      </c>
      <c r="C266" s="153">
        <v>104004</v>
      </c>
      <c r="D266" s="189"/>
      <c r="E266" s="189"/>
      <c r="F266" s="189"/>
      <c r="G266" s="189"/>
      <c r="H266" s="189"/>
      <c r="I266" s="189"/>
      <c r="J266" s="189"/>
      <c r="K266" s="189"/>
    </row>
    <row r="267" spans="2:11" s="31" customFormat="1" hidden="1">
      <c r="B267" s="121" t="s">
        <v>124</v>
      </c>
      <c r="C267" s="155" t="s">
        <v>54</v>
      </c>
      <c r="D267" s="189"/>
      <c r="E267" s="189"/>
      <c r="F267" s="189"/>
      <c r="G267" s="189"/>
      <c r="H267" s="189"/>
      <c r="I267" s="189"/>
      <c r="J267" s="189"/>
      <c r="K267" s="189"/>
    </row>
    <row r="268" spans="2:11" s="31" customFormat="1" hidden="1">
      <c r="B268" s="156" t="s">
        <v>89</v>
      </c>
      <c r="C268" s="115">
        <v>1165</v>
      </c>
      <c r="D268" s="448" t="s">
        <v>37</v>
      </c>
      <c r="E268" s="448"/>
      <c r="F268" s="448"/>
      <c r="G268" s="448"/>
      <c r="H268" s="448"/>
      <c r="I268" s="448"/>
      <c r="J268" s="448"/>
      <c r="K268" s="448"/>
    </row>
    <row r="269" spans="2:11" s="31" customFormat="1" ht="15" hidden="1" customHeight="1">
      <c r="B269" s="141" t="s">
        <v>90</v>
      </c>
      <c r="C269" s="115">
        <v>11005</v>
      </c>
      <c r="D269" s="445" t="s">
        <v>297</v>
      </c>
      <c r="E269" s="445" t="s">
        <v>296</v>
      </c>
      <c r="F269" s="449" t="s">
        <v>295</v>
      </c>
      <c r="G269" s="449" t="s">
        <v>294</v>
      </c>
      <c r="H269" s="449" t="s">
        <v>293</v>
      </c>
      <c r="I269" s="445" t="s">
        <v>292</v>
      </c>
      <c r="J269" s="445" t="s">
        <v>304</v>
      </c>
      <c r="K269" s="445" t="s">
        <v>291</v>
      </c>
    </row>
    <row r="270" spans="2:11" s="31" customFormat="1" ht="43.5" hidden="1" customHeight="1">
      <c r="B270" s="141" t="s">
        <v>91</v>
      </c>
      <c r="C270" s="151" t="s">
        <v>219</v>
      </c>
      <c r="D270" s="446"/>
      <c r="E270" s="446"/>
      <c r="F270" s="450"/>
      <c r="G270" s="450"/>
      <c r="H270" s="450"/>
      <c r="I270" s="446"/>
      <c r="J270" s="446"/>
      <c r="K270" s="446"/>
    </row>
    <row r="271" spans="2:11" s="31" customFormat="1" ht="39.75" hidden="1" customHeight="1">
      <c r="B271" s="141" t="s">
        <v>92</v>
      </c>
      <c r="C271" s="124" t="s">
        <v>218</v>
      </c>
      <c r="D271" s="446"/>
      <c r="E271" s="446"/>
      <c r="F271" s="450"/>
      <c r="G271" s="450"/>
      <c r="H271" s="450"/>
      <c r="I271" s="446"/>
      <c r="J271" s="446"/>
      <c r="K271" s="446"/>
    </row>
    <row r="272" spans="2:11" s="31" customFormat="1" hidden="1">
      <c r="B272" s="141" t="s">
        <v>93</v>
      </c>
      <c r="C272" s="190" t="s">
        <v>41</v>
      </c>
      <c r="D272" s="446"/>
      <c r="E272" s="446"/>
      <c r="F272" s="450"/>
      <c r="G272" s="450"/>
      <c r="H272" s="450"/>
      <c r="I272" s="446"/>
      <c r="J272" s="446"/>
      <c r="K272" s="446"/>
    </row>
    <row r="273" spans="2:11" s="31" customFormat="1" ht="18" hidden="1" customHeight="1">
      <c r="B273" s="124" t="s">
        <v>28</v>
      </c>
      <c r="C273" s="140" t="s">
        <v>132</v>
      </c>
      <c r="D273" s="446"/>
      <c r="E273" s="446"/>
      <c r="F273" s="450"/>
      <c r="G273" s="450"/>
      <c r="H273" s="450"/>
      <c r="I273" s="446"/>
      <c r="J273" s="446"/>
      <c r="K273" s="446"/>
    </row>
    <row r="274" spans="2:11" s="31" customFormat="1" hidden="1">
      <c r="B274" s="458" t="s">
        <v>96</v>
      </c>
      <c r="C274" s="458"/>
      <c r="D274" s="447"/>
      <c r="E274" s="447"/>
      <c r="F274" s="451"/>
      <c r="G274" s="451"/>
      <c r="H274" s="451"/>
      <c r="I274" s="447"/>
      <c r="J274" s="447"/>
      <c r="K274" s="447"/>
    </row>
    <row r="275" spans="2:11" s="31" customFormat="1" ht="44.25" hidden="1" customHeight="1">
      <c r="B275" s="124"/>
      <c r="C275" s="124" t="s">
        <v>274</v>
      </c>
      <c r="D275" s="191"/>
      <c r="E275" s="192"/>
      <c r="F275" s="192"/>
      <c r="G275" s="192"/>
      <c r="H275" s="192"/>
      <c r="I275" s="246">
        <v>48</v>
      </c>
      <c r="J275" s="244"/>
      <c r="K275" s="246">
        <v>48</v>
      </c>
    </row>
    <row r="276" spans="2:11" s="31" customFormat="1" ht="24" hidden="1" customHeight="1">
      <c r="B276" s="124"/>
      <c r="C276" s="124"/>
      <c r="D276" s="191"/>
      <c r="E276" s="192"/>
      <c r="F276" s="192"/>
      <c r="G276" s="192"/>
      <c r="H276" s="192"/>
      <c r="I276" s="244"/>
      <c r="J276" s="244"/>
      <c r="K276" s="244"/>
    </row>
    <row r="277" spans="2:11" s="31" customFormat="1" hidden="1">
      <c r="B277" s="135" t="s">
        <v>95</v>
      </c>
      <c r="C277" s="136"/>
      <c r="D277" s="137">
        <v>0</v>
      </c>
      <c r="E277" s="137"/>
      <c r="F277" s="245">
        <f>+K277*0.2</f>
        <v>600000</v>
      </c>
      <c r="G277" s="245">
        <f>+K277*0.5</f>
        <v>1500000</v>
      </c>
      <c r="H277" s="245">
        <f>+I277*0.7</f>
        <v>2100000</v>
      </c>
      <c r="I277" s="245">
        <v>3000000</v>
      </c>
      <c r="J277" s="245">
        <f>+K277*0.7</f>
        <v>2100000</v>
      </c>
      <c r="K277" s="245">
        <v>3000000</v>
      </c>
    </row>
    <row r="278" spans="2:11" hidden="1">
      <c r="B278" s="82"/>
      <c r="C278" s="82"/>
      <c r="D278" s="83"/>
      <c r="E278" s="83"/>
      <c r="F278" s="83"/>
      <c r="G278" s="83"/>
      <c r="H278" s="83"/>
      <c r="I278" s="83"/>
      <c r="J278" s="83"/>
      <c r="K278" s="83"/>
    </row>
    <row r="279" spans="2:11" s="31" customFormat="1" ht="18" hidden="1" customHeight="1">
      <c r="B279" s="188" t="s">
        <v>47</v>
      </c>
      <c r="C279" s="140" t="s">
        <v>39</v>
      </c>
      <c r="D279" s="189"/>
      <c r="E279" s="189"/>
      <c r="F279" s="189"/>
      <c r="G279" s="189"/>
      <c r="H279" s="189"/>
      <c r="I279" s="189"/>
      <c r="J279" s="189"/>
      <c r="K279" s="189"/>
    </row>
    <row r="280" spans="2:11" s="31" customFormat="1" ht="25.5" hidden="1">
      <c r="B280" s="121" t="s">
        <v>123</v>
      </c>
      <c r="C280" s="153">
        <v>104004</v>
      </c>
      <c r="D280" s="189"/>
      <c r="E280" s="189"/>
      <c r="F280" s="189"/>
      <c r="G280" s="189"/>
      <c r="H280" s="189"/>
      <c r="I280" s="189"/>
      <c r="J280" s="189"/>
      <c r="K280" s="189"/>
    </row>
    <row r="281" spans="2:11" s="31" customFormat="1" hidden="1">
      <c r="B281" s="121" t="s">
        <v>124</v>
      </c>
      <c r="C281" s="155" t="s">
        <v>54</v>
      </c>
      <c r="D281" s="189"/>
      <c r="E281" s="189"/>
      <c r="F281" s="189"/>
      <c r="G281" s="189"/>
      <c r="H281" s="189"/>
      <c r="I281" s="189"/>
      <c r="J281" s="189"/>
      <c r="K281" s="189"/>
    </row>
    <row r="282" spans="2:11" s="31" customFormat="1" hidden="1">
      <c r="B282" s="156" t="s">
        <v>89</v>
      </c>
      <c r="C282" s="115">
        <v>1165</v>
      </c>
      <c r="D282" s="448" t="s">
        <v>37</v>
      </c>
      <c r="E282" s="448"/>
      <c r="F282" s="448"/>
      <c r="G282" s="448"/>
      <c r="H282" s="448"/>
      <c r="I282" s="448"/>
      <c r="J282" s="448"/>
      <c r="K282" s="448"/>
    </row>
    <row r="283" spans="2:11" s="31" customFormat="1" ht="15" hidden="1" customHeight="1">
      <c r="B283" s="141" t="s">
        <v>90</v>
      </c>
      <c r="C283" s="115">
        <v>11006</v>
      </c>
      <c r="D283" s="445" t="s">
        <v>297</v>
      </c>
      <c r="E283" s="445" t="s">
        <v>296</v>
      </c>
      <c r="F283" s="449" t="s">
        <v>295</v>
      </c>
      <c r="G283" s="449" t="s">
        <v>294</v>
      </c>
      <c r="H283" s="449" t="s">
        <v>293</v>
      </c>
      <c r="I283" s="445" t="s">
        <v>292</v>
      </c>
      <c r="J283" s="445" t="s">
        <v>304</v>
      </c>
      <c r="K283" s="445" t="s">
        <v>291</v>
      </c>
    </row>
    <row r="284" spans="2:11" s="31" customFormat="1" ht="43.5" hidden="1" customHeight="1">
      <c r="B284" s="141" t="s">
        <v>91</v>
      </c>
      <c r="C284" s="116" t="s">
        <v>220</v>
      </c>
      <c r="D284" s="446"/>
      <c r="E284" s="446"/>
      <c r="F284" s="450"/>
      <c r="G284" s="450"/>
      <c r="H284" s="450"/>
      <c r="I284" s="446"/>
      <c r="J284" s="446"/>
      <c r="K284" s="446"/>
    </row>
    <row r="285" spans="2:11" s="31" customFormat="1" ht="60" hidden="1" customHeight="1">
      <c r="B285" s="141" t="s">
        <v>92</v>
      </c>
      <c r="C285" s="35" t="s">
        <v>221</v>
      </c>
      <c r="D285" s="446"/>
      <c r="E285" s="446"/>
      <c r="F285" s="450"/>
      <c r="G285" s="450"/>
      <c r="H285" s="450"/>
      <c r="I285" s="446"/>
      <c r="J285" s="446"/>
      <c r="K285" s="446"/>
    </row>
    <row r="286" spans="2:11" s="31" customFormat="1" hidden="1">
      <c r="B286" s="141" t="s">
        <v>93</v>
      </c>
      <c r="C286" s="190" t="s">
        <v>41</v>
      </c>
      <c r="D286" s="446"/>
      <c r="E286" s="446"/>
      <c r="F286" s="450"/>
      <c r="G286" s="450"/>
      <c r="H286" s="450"/>
      <c r="I286" s="446"/>
      <c r="J286" s="446"/>
      <c r="K286" s="446"/>
    </row>
    <row r="287" spans="2:11" s="31" customFormat="1" ht="18" hidden="1" customHeight="1">
      <c r="B287" s="124" t="s">
        <v>28</v>
      </c>
      <c r="C287" s="140" t="s">
        <v>132</v>
      </c>
      <c r="D287" s="446"/>
      <c r="E287" s="446"/>
      <c r="F287" s="450"/>
      <c r="G287" s="450"/>
      <c r="H287" s="450"/>
      <c r="I287" s="446"/>
      <c r="J287" s="446"/>
      <c r="K287" s="446"/>
    </row>
    <row r="288" spans="2:11" s="31" customFormat="1" hidden="1">
      <c r="B288" s="458" t="s">
        <v>96</v>
      </c>
      <c r="C288" s="458"/>
      <c r="D288" s="447"/>
      <c r="E288" s="447"/>
      <c r="F288" s="451"/>
      <c r="G288" s="451"/>
      <c r="H288" s="451"/>
      <c r="I288" s="447"/>
      <c r="J288" s="447"/>
      <c r="K288" s="447"/>
    </row>
    <row r="289" spans="2:11" s="31" customFormat="1" ht="19.5" hidden="1" customHeight="1">
      <c r="B289" s="124"/>
      <c r="C289" s="124" t="s">
        <v>267</v>
      </c>
      <c r="D289" s="243"/>
      <c r="E289" s="244"/>
      <c r="F289" s="244"/>
      <c r="G289" s="244"/>
      <c r="H289" s="244"/>
      <c r="I289" s="246">
        <v>20</v>
      </c>
      <c r="J289" s="244"/>
      <c r="K289" s="246">
        <v>20</v>
      </c>
    </row>
    <row r="290" spans="2:11" s="31" customFormat="1" ht="24" hidden="1" customHeight="1">
      <c r="B290" s="124"/>
      <c r="C290" s="124"/>
      <c r="D290" s="243"/>
      <c r="E290" s="244"/>
      <c r="F290" s="244"/>
      <c r="G290" s="244"/>
      <c r="H290" s="244"/>
      <c r="I290" s="244"/>
      <c r="J290" s="244"/>
      <c r="K290" s="244"/>
    </row>
    <row r="291" spans="2:11" s="31" customFormat="1" hidden="1">
      <c r="B291" s="135" t="s">
        <v>95</v>
      </c>
      <c r="C291" s="136"/>
      <c r="D291" s="245">
        <v>0</v>
      </c>
      <c r="E291" s="245"/>
      <c r="F291" s="245">
        <f>+K291*0.2</f>
        <v>100000</v>
      </c>
      <c r="G291" s="245">
        <f>+K291*0.5</f>
        <v>250000</v>
      </c>
      <c r="H291" s="245">
        <f>+I291*0.7</f>
        <v>350000</v>
      </c>
      <c r="I291" s="245">
        <v>500000</v>
      </c>
      <c r="J291" s="245">
        <f>+K291*0.7</f>
        <v>350000</v>
      </c>
      <c r="K291" s="245">
        <v>500000</v>
      </c>
    </row>
    <row r="292" spans="2:11" hidden="1">
      <c r="B292" s="82"/>
      <c r="C292" s="82"/>
      <c r="D292" s="83"/>
      <c r="E292" s="83"/>
      <c r="F292" s="83"/>
      <c r="G292" s="83"/>
      <c r="H292" s="83"/>
      <c r="I292" s="83"/>
      <c r="J292" s="83"/>
      <c r="K292" s="83"/>
    </row>
    <row r="293" spans="2:11" s="31" customFormat="1" ht="18" hidden="1" customHeight="1">
      <c r="B293" s="188" t="s">
        <v>47</v>
      </c>
      <c r="C293" s="140" t="s">
        <v>39</v>
      </c>
      <c r="D293" s="189"/>
      <c r="E293" s="189"/>
      <c r="F293" s="189"/>
      <c r="G293" s="189"/>
      <c r="H293" s="189"/>
      <c r="I293" s="189"/>
      <c r="J293" s="189"/>
      <c r="K293" s="189"/>
    </row>
    <row r="294" spans="2:11" s="31" customFormat="1" ht="25.5" hidden="1">
      <c r="B294" s="121" t="s">
        <v>123</v>
      </c>
      <c r="C294" s="153">
        <v>104004</v>
      </c>
      <c r="D294" s="189"/>
      <c r="E294" s="189"/>
      <c r="F294" s="189"/>
      <c r="G294" s="189"/>
      <c r="H294" s="189"/>
      <c r="I294" s="189"/>
      <c r="J294" s="189"/>
      <c r="K294" s="189"/>
    </row>
    <row r="295" spans="2:11" s="31" customFormat="1" hidden="1">
      <c r="B295" s="121" t="s">
        <v>124</v>
      </c>
      <c r="C295" s="155" t="s">
        <v>54</v>
      </c>
      <c r="D295" s="189"/>
      <c r="E295" s="189"/>
      <c r="F295" s="189"/>
      <c r="G295" s="189"/>
      <c r="H295" s="189"/>
      <c r="I295" s="189"/>
      <c r="J295" s="189"/>
      <c r="K295" s="189"/>
    </row>
    <row r="296" spans="2:11" s="31" customFormat="1" hidden="1">
      <c r="B296" s="156" t="s">
        <v>89</v>
      </c>
      <c r="C296" s="115">
        <v>1165</v>
      </c>
      <c r="D296" s="448" t="s">
        <v>37</v>
      </c>
      <c r="E296" s="448"/>
      <c r="F296" s="448"/>
      <c r="G296" s="448"/>
      <c r="H296" s="448"/>
      <c r="I296" s="448"/>
      <c r="J296" s="448"/>
      <c r="K296" s="448"/>
    </row>
    <row r="297" spans="2:11" s="31" customFormat="1" ht="15" hidden="1" customHeight="1">
      <c r="B297" s="141" t="s">
        <v>90</v>
      </c>
      <c r="C297" s="115">
        <v>11007</v>
      </c>
      <c r="D297" s="445" t="s">
        <v>297</v>
      </c>
      <c r="E297" s="445" t="s">
        <v>296</v>
      </c>
      <c r="F297" s="449" t="s">
        <v>295</v>
      </c>
      <c r="G297" s="449" t="s">
        <v>294</v>
      </c>
      <c r="H297" s="449" t="s">
        <v>293</v>
      </c>
      <c r="I297" s="445" t="s">
        <v>292</v>
      </c>
      <c r="J297" s="445" t="s">
        <v>304</v>
      </c>
      <c r="K297" s="445" t="s">
        <v>291</v>
      </c>
    </row>
    <row r="298" spans="2:11" s="31" customFormat="1" ht="26.25" hidden="1" customHeight="1">
      <c r="B298" s="141" t="s">
        <v>91</v>
      </c>
      <c r="C298" s="116" t="s">
        <v>275</v>
      </c>
      <c r="D298" s="446"/>
      <c r="E298" s="446"/>
      <c r="F298" s="450"/>
      <c r="G298" s="450"/>
      <c r="H298" s="450"/>
      <c r="I298" s="446"/>
      <c r="J298" s="446"/>
      <c r="K298" s="446"/>
    </row>
    <row r="299" spans="2:11" s="31" customFormat="1" ht="47.25" hidden="1" customHeight="1">
      <c r="B299" s="141" t="s">
        <v>92</v>
      </c>
      <c r="C299" s="35" t="s">
        <v>276</v>
      </c>
      <c r="D299" s="446"/>
      <c r="E299" s="446"/>
      <c r="F299" s="450"/>
      <c r="G299" s="450"/>
      <c r="H299" s="450"/>
      <c r="I299" s="446"/>
      <c r="J299" s="446"/>
      <c r="K299" s="446"/>
    </row>
    <row r="300" spans="2:11" s="31" customFormat="1" hidden="1">
      <c r="B300" s="141" t="s">
        <v>93</v>
      </c>
      <c r="C300" s="190" t="s">
        <v>41</v>
      </c>
      <c r="D300" s="446"/>
      <c r="E300" s="446"/>
      <c r="F300" s="450"/>
      <c r="G300" s="450"/>
      <c r="H300" s="450"/>
      <c r="I300" s="446"/>
      <c r="J300" s="446"/>
      <c r="K300" s="446"/>
    </row>
    <row r="301" spans="2:11" s="31" customFormat="1" ht="18" hidden="1" customHeight="1">
      <c r="B301" s="124" t="s">
        <v>28</v>
      </c>
      <c r="C301" s="140" t="s">
        <v>132</v>
      </c>
      <c r="D301" s="446"/>
      <c r="E301" s="446"/>
      <c r="F301" s="450"/>
      <c r="G301" s="450"/>
      <c r="H301" s="450"/>
      <c r="I301" s="446"/>
      <c r="J301" s="446"/>
      <c r="K301" s="446"/>
    </row>
    <row r="302" spans="2:11" s="31" customFormat="1" hidden="1">
      <c r="B302" s="458" t="s">
        <v>96</v>
      </c>
      <c r="C302" s="458"/>
      <c r="D302" s="447"/>
      <c r="E302" s="447"/>
      <c r="F302" s="451"/>
      <c r="G302" s="451"/>
      <c r="H302" s="451"/>
      <c r="I302" s="447"/>
      <c r="J302" s="447"/>
      <c r="K302" s="447"/>
    </row>
    <row r="303" spans="2:11" s="31" customFormat="1" ht="19.5" hidden="1" customHeight="1">
      <c r="B303" s="124"/>
      <c r="C303" s="124" t="s">
        <v>268</v>
      </c>
      <c r="D303" s="243"/>
      <c r="E303" s="244"/>
      <c r="F303" s="244"/>
      <c r="G303" s="244"/>
      <c r="H303" s="244"/>
      <c r="I303" s="246">
        <v>1</v>
      </c>
      <c r="J303" s="244"/>
      <c r="K303" s="246">
        <v>1</v>
      </c>
    </row>
    <row r="304" spans="2:11" s="31" customFormat="1" ht="24" hidden="1" customHeight="1">
      <c r="B304" s="124"/>
      <c r="C304" s="124"/>
      <c r="D304" s="243"/>
      <c r="E304" s="244"/>
      <c r="F304" s="244"/>
      <c r="G304" s="244"/>
      <c r="H304" s="244"/>
      <c r="I304" s="244"/>
      <c r="J304" s="244"/>
      <c r="K304" s="244"/>
    </row>
    <row r="305" spans="2:11" s="31" customFormat="1" hidden="1">
      <c r="B305" s="135" t="s">
        <v>95</v>
      </c>
      <c r="C305" s="136"/>
      <c r="D305" s="245">
        <v>0</v>
      </c>
      <c r="E305" s="245"/>
      <c r="F305" s="245">
        <f>+K305*0.2</f>
        <v>100000</v>
      </c>
      <c r="G305" s="245">
        <f>+K305*0.5</f>
        <v>250000</v>
      </c>
      <c r="H305" s="245">
        <f>+I305*0.7</f>
        <v>350000</v>
      </c>
      <c r="I305" s="245">
        <v>500000</v>
      </c>
      <c r="J305" s="245">
        <f>+K305*0.7</f>
        <v>350000</v>
      </c>
      <c r="K305" s="245">
        <v>500000</v>
      </c>
    </row>
    <row r="306" spans="2:11" hidden="1">
      <c r="B306" s="82"/>
      <c r="C306" s="82"/>
      <c r="D306" s="83"/>
      <c r="E306" s="83"/>
      <c r="F306" s="83"/>
      <c r="G306" s="83"/>
      <c r="H306" s="83"/>
      <c r="I306" s="83"/>
      <c r="J306" s="83"/>
      <c r="K306" s="83"/>
    </row>
    <row r="307" spans="2:11" s="31" customFormat="1" ht="18" hidden="1" customHeight="1">
      <c r="B307" s="188" t="s">
        <v>47</v>
      </c>
      <c r="C307" s="140" t="s">
        <v>39</v>
      </c>
      <c r="D307" s="189"/>
      <c r="E307" s="189"/>
      <c r="F307" s="189"/>
      <c r="G307" s="189"/>
      <c r="H307" s="189"/>
      <c r="I307" s="189"/>
      <c r="J307" s="189"/>
      <c r="K307" s="189"/>
    </row>
    <row r="308" spans="2:11" s="31" customFormat="1" ht="25.5" hidden="1">
      <c r="B308" s="121" t="s">
        <v>123</v>
      </c>
      <c r="C308" s="153">
        <v>104004</v>
      </c>
      <c r="D308" s="189"/>
      <c r="E308" s="189"/>
      <c r="F308" s="189"/>
      <c r="G308" s="189"/>
      <c r="H308" s="189"/>
      <c r="I308" s="189"/>
      <c r="J308" s="189"/>
      <c r="K308" s="189"/>
    </row>
    <row r="309" spans="2:11" s="31" customFormat="1" hidden="1">
      <c r="B309" s="121" t="s">
        <v>124</v>
      </c>
      <c r="C309" s="155" t="s">
        <v>54</v>
      </c>
      <c r="D309" s="189"/>
      <c r="E309" s="189"/>
      <c r="F309" s="189"/>
      <c r="G309" s="189"/>
      <c r="H309" s="189"/>
      <c r="I309" s="189"/>
      <c r="J309" s="189"/>
      <c r="K309" s="189"/>
    </row>
    <row r="310" spans="2:11" s="31" customFormat="1" hidden="1">
      <c r="B310" s="156" t="s">
        <v>89</v>
      </c>
      <c r="C310" s="115">
        <v>1165</v>
      </c>
      <c r="D310" s="448" t="s">
        <v>37</v>
      </c>
      <c r="E310" s="448"/>
      <c r="F310" s="448"/>
      <c r="G310" s="448"/>
      <c r="H310" s="448"/>
      <c r="I310" s="448"/>
      <c r="J310" s="448"/>
      <c r="K310" s="448"/>
    </row>
    <row r="311" spans="2:11" s="31" customFormat="1" ht="15" hidden="1" customHeight="1">
      <c r="B311" s="141" t="s">
        <v>90</v>
      </c>
      <c r="C311" s="115">
        <v>11008</v>
      </c>
      <c r="D311" s="445" t="s">
        <v>297</v>
      </c>
      <c r="E311" s="445" t="s">
        <v>296</v>
      </c>
      <c r="F311" s="449" t="s">
        <v>295</v>
      </c>
      <c r="G311" s="449" t="s">
        <v>294</v>
      </c>
      <c r="H311" s="449" t="s">
        <v>293</v>
      </c>
      <c r="I311" s="445" t="s">
        <v>292</v>
      </c>
      <c r="J311" s="445" t="s">
        <v>304</v>
      </c>
      <c r="K311" s="445" t="s">
        <v>291</v>
      </c>
    </row>
    <row r="312" spans="2:11" s="31" customFormat="1" ht="26.25" hidden="1" customHeight="1">
      <c r="B312" s="141" t="s">
        <v>91</v>
      </c>
      <c r="C312" s="116" t="s">
        <v>224</v>
      </c>
      <c r="D312" s="446"/>
      <c r="E312" s="446"/>
      <c r="F312" s="450"/>
      <c r="G312" s="450"/>
      <c r="H312" s="450"/>
      <c r="I312" s="446"/>
      <c r="J312" s="446"/>
      <c r="K312" s="446"/>
    </row>
    <row r="313" spans="2:11" s="31" customFormat="1" ht="89.25" hidden="1" customHeight="1">
      <c r="B313" s="141" t="s">
        <v>92</v>
      </c>
      <c r="C313" s="124" t="s">
        <v>226</v>
      </c>
      <c r="D313" s="446"/>
      <c r="E313" s="446"/>
      <c r="F313" s="450"/>
      <c r="G313" s="450"/>
      <c r="H313" s="450"/>
      <c r="I313" s="446"/>
      <c r="J313" s="446"/>
      <c r="K313" s="446"/>
    </row>
    <row r="314" spans="2:11" s="31" customFormat="1" hidden="1">
      <c r="B314" s="141" t="s">
        <v>93</v>
      </c>
      <c r="C314" s="190" t="s">
        <v>41</v>
      </c>
      <c r="D314" s="446"/>
      <c r="E314" s="446"/>
      <c r="F314" s="450"/>
      <c r="G314" s="450"/>
      <c r="H314" s="450"/>
      <c r="I314" s="446"/>
      <c r="J314" s="446"/>
      <c r="K314" s="446"/>
    </row>
    <row r="315" spans="2:11" s="31" customFormat="1" ht="18" hidden="1" customHeight="1">
      <c r="B315" s="124" t="s">
        <v>28</v>
      </c>
      <c r="C315" s="140" t="s">
        <v>132</v>
      </c>
      <c r="D315" s="446"/>
      <c r="E315" s="446"/>
      <c r="F315" s="450"/>
      <c r="G315" s="450"/>
      <c r="H315" s="450"/>
      <c r="I315" s="446"/>
      <c r="J315" s="446"/>
      <c r="K315" s="446"/>
    </row>
    <row r="316" spans="2:11" s="31" customFormat="1" hidden="1">
      <c r="B316" s="458" t="s">
        <v>96</v>
      </c>
      <c r="C316" s="458"/>
      <c r="D316" s="447"/>
      <c r="E316" s="447"/>
      <c r="F316" s="451"/>
      <c r="G316" s="451"/>
      <c r="H316" s="451"/>
      <c r="I316" s="447"/>
      <c r="J316" s="447"/>
      <c r="K316" s="447"/>
    </row>
    <row r="317" spans="2:11" s="31" customFormat="1" ht="19.5" hidden="1" customHeight="1">
      <c r="B317" s="124"/>
      <c r="C317" s="124" t="s">
        <v>277</v>
      </c>
      <c r="D317" s="243"/>
      <c r="E317" s="244"/>
      <c r="F317" s="244"/>
      <c r="G317" s="244"/>
      <c r="H317" s="244"/>
      <c r="I317" s="246">
        <v>400</v>
      </c>
      <c r="J317" s="244"/>
      <c r="K317" s="246">
        <v>400</v>
      </c>
    </row>
    <row r="318" spans="2:11" s="31" customFormat="1" ht="24" hidden="1" customHeight="1">
      <c r="B318" s="124"/>
      <c r="C318" s="124"/>
      <c r="D318" s="243"/>
      <c r="E318" s="244"/>
      <c r="F318" s="244"/>
      <c r="G318" s="244"/>
      <c r="H318" s="244"/>
      <c r="I318" s="244"/>
      <c r="J318" s="244"/>
      <c r="K318" s="244"/>
    </row>
    <row r="319" spans="2:11" s="31" customFormat="1" hidden="1">
      <c r="B319" s="135" t="s">
        <v>95</v>
      </c>
      <c r="C319" s="136"/>
      <c r="D319" s="245">
        <v>0</v>
      </c>
      <c r="E319" s="245"/>
      <c r="F319" s="245">
        <f>+K319*0.2</f>
        <v>20000</v>
      </c>
      <c r="G319" s="245">
        <f>+K319*0.5</f>
        <v>50000</v>
      </c>
      <c r="H319" s="245">
        <f>+I319*0.7</f>
        <v>70000</v>
      </c>
      <c r="I319" s="245">
        <v>100000</v>
      </c>
      <c r="J319" s="245">
        <f>+K319*0.7</f>
        <v>70000</v>
      </c>
      <c r="K319" s="245">
        <v>100000</v>
      </c>
    </row>
    <row r="320" spans="2:11" hidden="1">
      <c r="B320" s="82"/>
      <c r="C320" s="82"/>
      <c r="D320" s="83"/>
      <c r="E320" s="83"/>
      <c r="F320" s="83"/>
      <c r="G320" s="83"/>
      <c r="H320" s="83"/>
      <c r="I320" s="83"/>
      <c r="J320" s="83"/>
      <c r="K320" s="83"/>
    </row>
    <row r="321" spans="2:11" s="31" customFormat="1" ht="18" hidden="1" customHeight="1">
      <c r="B321" s="188" t="s">
        <v>47</v>
      </c>
      <c r="C321" s="140" t="s">
        <v>39</v>
      </c>
      <c r="D321" s="189"/>
      <c r="E321" s="189"/>
      <c r="F321" s="189"/>
      <c r="G321" s="189"/>
      <c r="H321" s="189"/>
      <c r="I321" s="189"/>
      <c r="J321" s="189"/>
      <c r="K321" s="189"/>
    </row>
    <row r="322" spans="2:11" s="31" customFormat="1" ht="25.5" hidden="1">
      <c r="B322" s="121" t="s">
        <v>123</v>
      </c>
      <c r="C322" s="153">
        <v>104004</v>
      </c>
      <c r="D322" s="189"/>
      <c r="E322" s="189"/>
      <c r="F322" s="189"/>
      <c r="G322" s="189"/>
      <c r="H322" s="189"/>
      <c r="I322" s="189"/>
      <c r="J322" s="189"/>
      <c r="K322" s="189"/>
    </row>
    <row r="323" spans="2:11" s="31" customFormat="1" hidden="1">
      <c r="B323" s="121" t="s">
        <v>124</v>
      </c>
      <c r="C323" s="155" t="s">
        <v>54</v>
      </c>
      <c r="D323" s="189"/>
      <c r="E323" s="189"/>
      <c r="F323" s="189"/>
      <c r="G323" s="189"/>
      <c r="H323" s="189"/>
      <c r="I323" s="189"/>
      <c r="J323" s="189"/>
      <c r="K323" s="189"/>
    </row>
    <row r="324" spans="2:11" s="31" customFormat="1" hidden="1">
      <c r="B324" s="156" t="s">
        <v>89</v>
      </c>
      <c r="C324" s="219">
        <v>1165</v>
      </c>
      <c r="D324" s="448" t="s">
        <v>37</v>
      </c>
      <c r="E324" s="448"/>
      <c r="F324" s="448"/>
      <c r="G324" s="448"/>
      <c r="H324" s="448"/>
      <c r="I324" s="448"/>
      <c r="J324" s="448"/>
      <c r="K324" s="448"/>
    </row>
    <row r="325" spans="2:11" s="31" customFormat="1" ht="15" hidden="1" customHeight="1">
      <c r="B325" s="141" t="s">
        <v>90</v>
      </c>
      <c r="C325" s="219">
        <v>11009</v>
      </c>
      <c r="D325" s="445" t="s">
        <v>297</v>
      </c>
      <c r="E325" s="445" t="s">
        <v>296</v>
      </c>
      <c r="F325" s="449" t="s">
        <v>295</v>
      </c>
      <c r="G325" s="449" t="s">
        <v>294</v>
      </c>
      <c r="H325" s="449" t="s">
        <v>293</v>
      </c>
      <c r="I325" s="445" t="s">
        <v>292</v>
      </c>
      <c r="J325" s="445" t="s">
        <v>304</v>
      </c>
      <c r="K325" s="445" t="s">
        <v>291</v>
      </c>
    </row>
    <row r="326" spans="2:11" s="31" customFormat="1" ht="26.25" hidden="1" customHeight="1">
      <c r="B326" s="141" t="s">
        <v>91</v>
      </c>
      <c r="C326" s="215" t="s">
        <v>228</v>
      </c>
      <c r="D326" s="446"/>
      <c r="E326" s="446"/>
      <c r="F326" s="450"/>
      <c r="G326" s="450"/>
      <c r="H326" s="450"/>
      <c r="I326" s="446"/>
      <c r="J326" s="446"/>
      <c r="K326" s="446"/>
    </row>
    <row r="327" spans="2:11" s="31" customFormat="1" ht="39" hidden="1" customHeight="1">
      <c r="B327" s="141" t="s">
        <v>92</v>
      </c>
      <c r="C327" s="35" t="s">
        <v>229</v>
      </c>
      <c r="D327" s="446"/>
      <c r="E327" s="446"/>
      <c r="F327" s="450"/>
      <c r="G327" s="450"/>
      <c r="H327" s="450"/>
      <c r="I327" s="446"/>
      <c r="J327" s="446"/>
      <c r="K327" s="446"/>
    </row>
    <row r="328" spans="2:11" s="31" customFormat="1" hidden="1">
      <c r="B328" s="141" t="s">
        <v>93</v>
      </c>
      <c r="C328" s="190" t="s">
        <v>41</v>
      </c>
      <c r="D328" s="446"/>
      <c r="E328" s="446"/>
      <c r="F328" s="450"/>
      <c r="G328" s="450"/>
      <c r="H328" s="450"/>
      <c r="I328" s="446"/>
      <c r="J328" s="446"/>
      <c r="K328" s="446"/>
    </row>
    <row r="329" spans="2:11" s="31" customFormat="1" ht="18" hidden="1" customHeight="1">
      <c r="B329" s="124" t="s">
        <v>28</v>
      </c>
      <c r="C329" s="140" t="s">
        <v>132</v>
      </c>
      <c r="D329" s="446"/>
      <c r="E329" s="446"/>
      <c r="F329" s="450"/>
      <c r="G329" s="450"/>
      <c r="H329" s="450"/>
      <c r="I329" s="446"/>
      <c r="J329" s="446"/>
      <c r="K329" s="446"/>
    </row>
    <row r="330" spans="2:11" s="31" customFormat="1" hidden="1">
      <c r="B330" s="458" t="s">
        <v>96</v>
      </c>
      <c r="C330" s="458"/>
      <c r="D330" s="447"/>
      <c r="E330" s="447"/>
      <c r="F330" s="451"/>
      <c r="G330" s="451"/>
      <c r="H330" s="451"/>
      <c r="I330" s="447"/>
      <c r="J330" s="447"/>
      <c r="K330" s="447"/>
    </row>
    <row r="331" spans="2:11" s="31" customFormat="1" ht="19.5" hidden="1" customHeight="1">
      <c r="B331" s="124"/>
      <c r="C331" s="124" t="s">
        <v>270</v>
      </c>
      <c r="D331" s="191"/>
      <c r="E331" s="192"/>
      <c r="F331" s="192"/>
      <c r="G331" s="192"/>
      <c r="H331" s="192"/>
      <c r="I331" s="192">
        <v>1</v>
      </c>
      <c r="J331" s="192"/>
      <c r="K331" s="192">
        <v>1</v>
      </c>
    </row>
    <row r="332" spans="2:11" s="31" customFormat="1" ht="24" hidden="1" customHeight="1">
      <c r="B332" s="124"/>
      <c r="C332" s="124"/>
      <c r="D332" s="191"/>
      <c r="E332" s="192"/>
      <c r="F332" s="192"/>
      <c r="G332" s="192"/>
      <c r="H332" s="192"/>
      <c r="I332" s="192"/>
      <c r="J332" s="192"/>
      <c r="K332" s="192"/>
    </row>
    <row r="333" spans="2:11" s="31" customFormat="1" hidden="1">
      <c r="B333" s="135" t="s">
        <v>95</v>
      </c>
      <c r="C333" s="136"/>
      <c r="D333" s="137">
        <v>0</v>
      </c>
      <c r="E333" s="137"/>
      <c r="F333" s="137">
        <f>+K333*0.2</f>
        <v>400000</v>
      </c>
      <c r="G333" s="137">
        <f>+K333*0.5</f>
        <v>1000000</v>
      </c>
      <c r="H333" s="137">
        <f>+I333*0.7</f>
        <v>1400000</v>
      </c>
      <c r="I333" s="137">
        <v>2000000</v>
      </c>
      <c r="J333" s="137">
        <f>+K333*0.7</f>
        <v>1400000</v>
      </c>
      <c r="K333" s="137">
        <v>2000000</v>
      </c>
    </row>
    <row r="334" spans="2:11" hidden="1">
      <c r="B334" s="82"/>
      <c r="C334" s="82"/>
      <c r="D334" s="83"/>
      <c r="E334" s="83"/>
      <c r="F334" s="83"/>
      <c r="G334" s="83"/>
      <c r="H334" s="83"/>
      <c r="I334" s="83"/>
      <c r="J334" s="83"/>
      <c r="K334" s="83"/>
    </row>
    <row r="335" spans="2:11" s="31" customFormat="1" ht="18" hidden="1" customHeight="1">
      <c r="B335" s="188" t="s">
        <v>47</v>
      </c>
      <c r="C335" s="140" t="s">
        <v>39</v>
      </c>
      <c r="D335" s="189"/>
      <c r="E335" s="189"/>
      <c r="F335" s="189"/>
      <c r="G335" s="189"/>
      <c r="H335" s="189"/>
      <c r="I335" s="189"/>
      <c r="J335" s="189"/>
      <c r="K335" s="189"/>
    </row>
    <row r="336" spans="2:11" s="31" customFormat="1" ht="25.5" hidden="1">
      <c r="B336" s="121" t="s">
        <v>123</v>
      </c>
      <c r="C336" s="153">
        <v>104004</v>
      </c>
      <c r="D336" s="189"/>
      <c r="E336" s="189"/>
      <c r="F336" s="189"/>
      <c r="G336" s="189"/>
      <c r="H336" s="189"/>
      <c r="I336" s="189"/>
      <c r="J336" s="189"/>
      <c r="K336" s="189"/>
    </row>
    <row r="337" spans="2:11" s="31" customFormat="1" hidden="1">
      <c r="B337" s="121" t="s">
        <v>124</v>
      </c>
      <c r="C337" s="155" t="s">
        <v>54</v>
      </c>
      <c r="D337" s="189"/>
      <c r="E337" s="189"/>
      <c r="F337" s="189"/>
      <c r="G337" s="189"/>
      <c r="H337" s="189"/>
      <c r="I337" s="189"/>
      <c r="J337" s="189"/>
      <c r="K337" s="189"/>
    </row>
    <row r="338" spans="2:11" s="31" customFormat="1" hidden="1">
      <c r="B338" s="156" t="s">
        <v>89</v>
      </c>
      <c r="C338" s="219">
        <v>1165</v>
      </c>
      <c r="D338" s="448" t="s">
        <v>37</v>
      </c>
      <c r="E338" s="448"/>
      <c r="F338" s="448"/>
      <c r="G338" s="448"/>
      <c r="H338" s="448"/>
      <c r="I338" s="448"/>
      <c r="J338" s="448"/>
      <c r="K338" s="448"/>
    </row>
    <row r="339" spans="2:11" s="31" customFormat="1" ht="15" hidden="1" customHeight="1">
      <c r="B339" s="141" t="s">
        <v>90</v>
      </c>
      <c r="C339" s="219">
        <v>11010</v>
      </c>
      <c r="D339" s="445" t="s">
        <v>297</v>
      </c>
      <c r="E339" s="445" t="s">
        <v>296</v>
      </c>
      <c r="F339" s="449" t="s">
        <v>295</v>
      </c>
      <c r="G339" s="449" t="s">
        <v>294</v>
      </c>
      <c r="H339" s="449" t="s">
        <v>293</v>
      </c>
      <c r="I339" s="445" t="s">
        <v>292</v>
      </c>
      <c r="J339" s="445" t="s">
        <v>304</v>
      </c>
      <c r="K339" s="445" t="s">
        <v>291</v>
      </c>
    </row>
    <row r="340" spans="2:11" s="31" customFormat="1" ht="26.25" hidden="1" customHeight="1">
      <c r="B340" s="141" t="s">
        <v>91</v>
      </c>
      <c r="C340" s="215" t="s">
        <v>230</v>
      </c>
      <c r="D340" s="446"/>
      <c r="E340" s="446"/>
      <c r="F340" s="450"/>
      <c r="G340" s="450"/>
      <c r="H340" s="450"/>
      <c r="I340" s="446"/>
      <c r="J340" s="446"/>
      <c r="K340" s="446"/>
    </row>
    <row r="341" spans="2:11" s="31" customFormat="1" ht="39" hidden="1" customHeight="1">
      <c r="B341" s="141" t="s">
        <v>92</v>
      </c>
      <c r="C341" s="35" t="s">
        <v>231</v>
      </c>
      <c r="D341" s="446"/>
      <c r="E341" s="446"/>
      <c r="F341" s="450"/>
      <c r="G341" s="450"/>
      <c r="H341" s="450"/>
      <c r="I341" s="446"/>
      <c r="J341" s="446"/>
      <c r="K341" s="446"/>
    </row>
    <row r="342" spans="2:11" s="31" customFormat="1" hidden="1">
      <c r="B342" s="141" t="s">
        <v>93</v>
      </c>
      <c r="C342" s="190" t="s">
        <v>41</v>
      </c>
      <c r="D342" s="446"/>
      <c r="E342" s="446"/>
      <c r="F342" s="450"/>
      <c r="G342" s="450"/>
      <c r="H342" s="450"/>
      <c r="I342" s="446"/>
      <c r="J342" s="446"/>
      <c r="K342" s="446"/>
    </row>
    <row r="343" spans="2:11" s="31" customFormat="1" ht="18" hidden="1" customHeight="1">
      <c r="B343" s="124" t="s">
        <v>28</v>
      </c>
      <c r="C343" s="140" t="s">
        <v>132</v>
      </c>
      <c r="D343" s="446"/>
      <c r="E343" s="446"/>
      <c r="F343" s="450"/>
      <c r="G343" s="450"/>
      <c r="H343" s="450"/>
      <c r="I343" s="446"/>
      <c r="J343" s="446"/>
      <c r="K343" s="446"/>
    </row>
    <row r="344" spans="2:11" s="31" customFormat="1" hidden="1">
      <c r="B344" s="458" t="s">
        <v>96</v>
      </c>
      <c r="C344" s="458"/>
      <c r="D344" s="447"/>
      <c r="E344" s="447"/>
      <c r="F344" s="451"/>
      <c r="G344" s="451"/>
      <c r="H344" s="451"/>
      <c r="I344" s="447"/>
      <c r="J344" s="447"/>
      <c r="K344" s="447"/>
    </row>
    <row r="345" spans="2:11" s="31" customFormat="1" ht="19.5" hidden="1" customHeight="1">
      <c r="B345" s="124"/>
      <c r="C345" s="124" t="s">
        <v>271</v>
      </c>
      <c r="D345" s="191"/>
      <c r="E345" s="192"/>
      <c r="F345" s="192"/>
      <c r="G345" s="192"/>
      <c r="H345" s="192"/>
      <c r="I345" s="192">
        <v>10</v>
      </c>
      <c r="J345" s="192"/>
      <c r="K345" s="192">
        <v>10</v>
      </c>
    </row>
    <row r="346" spans="2:11" s="31" customFormat="1" ht="24" hidden="1" customHeight="1">
      <c r="B346" s="124"/>
      <c r="C346" s="124"/>
      <c r="D346" s="191"/>
      <c r="E346" s="192"/>
      <c r="F346" s="192"/>
      <c r="G346" s="192"/>
      <c r="H346" s="192"/>
      <c r="I346" s="192"/>
      <c r="J346" s="192"/>
      <c r="K346" s="192"/>
    </row>
    <row r="347" spans="2:11" s="31" customFormat="1" hidden="1">
      <c r="B347" s="135" t="s">
        <v>95</v>
      </c>
      <c r="C347" s="136"/>
      <c r="D347" s="137">
        <v>0</v>
      </c>
      <c r="E347" s="137"/>
      <c r="F347" s="137">
        <f>+K347*0.2</f>
        <v>400000</v>
      </c>
      <c r="G347" s="137">
        <f>+K347*0.5</f>
        <v>1000000</v>
      </c>
      <c r="H347" s="137">
        <f>+I347*0.7</f>
        <v>1400000</v>
      </c>
      <c r="I347" s="137">
        <v>2000000</v>
      </c>
      <c r="J347" s="137">
        <f>+K347*0.7</f>
        <v>1400000</v>
      </c>
      <c r="K347" s="137">
        <v>2000000</v>
      </c>
    </row>
    <row r="348" spans="2:11" s="52" customFormat="1" hidden="1">
      <c r="B348" s="95"/>
      <c r="C348" s="96"/>
      <c r="D348" s="119"/>
      <c r="E348" s="119"/>
      <c r="F348" s="119"/>
      <c r="G348" s="119"/>
      <c r="H348" s="119"/>
      <c r="I348" s="119"/>
      <c r="J348" s="119"/>
      <c r="K348" s="119"/>
    </row>
    <row r="349" spans="2:11" s="31" customFormat="1" ht="18" hidden="1" customHeight="1">
      <c r="B349" s="188" t="s">
        <v>47</v>
      </c>
      <c r="C349" s="140" t="s">
        <v>39</v>
      </c>
      <c r="D349" s="189"/>
      <c r="E349" s="189"/>
      <c r="F349" s="189"/>
      <c r="G349" s="189"/>
      <c r="H349" s="189"/>
      <c r="I349" s="189"/>
      <c r="J349" s="189"/>
      <c r="K349" s="189"/>
    </row>
    <row r="350" spans="2:11" s="31" customFormat="1" ht="25.5" hidden="1">
      <c r="B350" s="121" t="s">
        <v>123</v>
      </c>
      <c r="C350" s="153">
        <v>104004</v>
      </c>
      <c r="D350" s="189"/>
      <c r="E350" s="189"/>
      <c r="F350" s="189"/>
      <c r="G350" s="189"/>
      <c r="H350" s="189"/>
      <c r="I350" s="189"/>
      <c r="J350" s="189"/>
      <c r="K350" s="189"/>
    </row>
    <row r="351" spans="2:11" s="31" customFormat="1" hidden="1">
      <c r="B351" s="121" t="s">
        <v>124</v>
      </c>
      <c r="C351" s="155" t="s">
        <v>54</v>
      </c>
      <c r="D351" s="189"/>
      <c r="E351" s="189"/>
      <c r="F351" s="189"/>
      <c r="G351" s="189"/>
      <c r="H351" s="189"/>
      <c r="I351" s="189"/>
      <c r="J351" s="189"/>
      <c r="K351" s="189"/>
    </row>
    <row r="352" spans="2:11" s="31" customFormat="1" hidden="1">
      <c r="B352" s="156" t="s">
        <v>89</v>
      </c>
      <c r="C352" s="219">
        <v>1165</v>
      </c>
      <c r="D352" s="448" t="s">
        <v>37</v>
      </c>
      <c r="E352" s="448"/>
      <c r="F352" s="448"/>
      <c r="G352" s="448"/>
      <c r="H352" s="448"/>
      <c r="I352" s="448"/>
      <c r="J352" s="448"/>
      <c r="K352" s="448"/>
    </row>
    <row r="353" spans="2:11" s="31" customFormat="1" ht="15" hidden="1" customHeight="1">
      <c r="B353" s="141" t="s">
        <v>90</v>
      </c>
      <c r="C353" s="219">
        <v>11011</v>
      </c>
      <c r="D353" s="445" t="s">
        <v>297</v>
      </c>
      <c r="E353" s="445" t="s">
        <v>296</v>
      </c>
      <c r="F353" s="449" t="s">
        <v>295</v>
      </c>
      <c r="G353" s="449" t="s">
        <v>294</v>
      </c>
      <c r="H353" s="449" t="s">
        <v>293</v>
      </c>
      <c r="I353" s="445" t="s">
        <v>292</v>
      </c>
      <c r="J353" s="445" t="s">
        <v>304</v>
      </c>
      <c r="K353" s="445" t="s">
        <v>291</v>
      </c>
    </row>
    <row r="354" spans="2:11" s="31" customFormat="1" ht="26.25" hidden="1" customHeight="1">
      <c r="B354" s="141" t="s">
        <v>91</v>
      </c>
      <c r="C354" s="215" t="s">
        <v>232</v>
      </c>
      <c r="D354" s="446"/>
      <c r="E354" s="446"/>
      <c r="F354" s="450"/>
      <c r="G354" s="450"/>
      <c r="H354" s="450"/>
      <c r="I354" s="446"/>
      <c r="J354" s="446"/>
      <c r="K354" s="446"/>
    </row>
    <row r="355" spans="2:11" s="31" customFormat="1" ht="39" hidden="1" customHeight="1">
      <c r="B355" s="141" t="s">
        <v>92</v>
      </c>
      <c r="C355" s="35" t="s">
        <v>233</v>
      </c>
      <c r="D355" s="446"/>
      <c r="E355" s="446"/>
      <c r="F355" s="450"/>
      <c r="G355" s="450"/>
      <c r="H355" s="450"/>
      <c r="I355" s="446"/>
      <c r="J355" s="446"/>
      <c r="K355" s="446"/>
    </row>
    <row r="356" spans="2:11" s="31" customFormat="1" hidden="1">
      <c r="B356" s="141" t="s">
        <v>93</v>
      </c>
      <c r="C356" s="190" t="s">
        <v>41</v>
      </c>
      <c r="D356" s="446"/>
      <c r="E356" s="446"/>
      <c r="F356" s="450"/>
      <c r="G356" s="450"/>
      <c r="H356" s="450"/>
      <c r="I356" s="446"/>
      <c r="J356" s="446"/>
      <c r="K356" s="446"/>
    </row>
    <row r="357" spans="2:11" s="31" customFormat="1" ht="18" hidden="1" customHeight="1">
      <c r="B357" s="124" t="s">
        <v>28</v>
      </c>
      <c r="C357" s="140" t="s">
        <v>132</v>
      </c>
      <c r="D357" s="446"/>
      <c r="E357" s="446"/>
      <c r="F357" s="450"/>
      <c r="G357" s="450"/>
      <c r="H357" s="450"/>
      <c r="I357" s="446"/>
      <c r="J357" s="446"/>
      <c r="K357" s="446"/>
    </row>
    <row r="358" spans="2:11" s="31" customFormat="1" hidden="1">
      <c r="B358" s="458" t="s">
        <v>96</v>
      </c>
      <c r="C358" s="458"/>
      <c r="D358" s="447"/>
      <c r="E358" s="447"/>
      <c r="F358" s="451"/>
      <c r="G358" s="451"/>
      <c r="H358" s="451"/>
      <c r="I358" s="447"/>
      <c r="J358" s="447"/>
      <c r="K358" s="447"/>
    </row>
    <row r="359" spans="2:11" s="31" customFormat="1" ht="19.5" hidden="1" customHeight="1">
      <c r="B359" s="124"/>
      <c r="C359" s="124" t="s">
        <v>272</v>
      </c>
      <c r="D359" s="191"/>
      <c r="E359" s="192"/>
      <c r="F359" s="192"/>
      <c r="G359" s="192"/>
      <c r="H359" s="192"/>
      <c r="I359" s="192">
        <v>1</v>
      </c>
      <c r="J359" s="192"/>
      <c r="K359" s="192">
        <v>1</v>
      </c>
    </row>
    <row r="360" spans="2:11" s="31" customFormat="1" ht="24" hidden="1" customHeight="1">
      <c r="B360" s="124"/>
      <c r="C360" s="124"/>
      <c r="D360" s="191"/>
      <c r="E360" s="192"/>
      <c r="F360" s="192"/>
      <c r="G360" s="192"/>
      <c r="H360" s="192"/>
      <c r="I360" s="192"/>
      <c r="J360" s="192"/>
      <c r="K360" s="192"/>
    </row>
    <row r="361" spans="2:11" s="31" customFormat="1" hidden="1">
      <c r="B361" s="135" t="s">
        <v>95</v>
      </c>
      <c r="C361" s="136"/>
      <c r="D361" s="137">
        <v>0</v>
      </c>
      <c r="E361" s="137">
        <v>0</v>
      </c>
      <c r="F361" s="137">
        <v>0</v>
      </c>
      <c r="G361" s="137">
        <f>+K361*0.5</f>
        <v>250000</v>
      </c>
      <c r="H361" s="137">
        <f>+I361*0.7</f>
        <v>350000</v>
      </c>
      <c r="I361" s="137">
        <v>500000</v>
      </c>
      <c r="J361" s="137">
        <f>+K361*0.7</f>
        <v>350000</v>
      </c>
      <c r="K361" s="137">
        <v>500000</v>
      </c>
    </row>
    <row r="362" spans="2:11" hidden="1">
      <c r="B362" s="82"/>
      <c r="C362" s="82"/>
      <c r="D362" s="83"/>
      <c r="E362" s="83"/>
      <c r="F362" s="83"/>
      <c r="G362" s="83"/>
      <c r="H362" s="83"/>
      <c r="I362" s="83"/>
      <c r="J362" s="83"/>
      <c r="K362" s="83"/>
    </row>
    <row r="363" spans="2:11" s="31" customFormat="1" ht="18" hidden="1" customHeight="1">
      <c r="B363" s="188" t="s">
        <v>47</v>
      </c>
      <c r="C363" s="140" t="s">
        <v>39</v>
      </c>
      <c r="D363" s="189"/>
      <c r="E363" s="189"/>
      <c r="F363" s="189"/>
      <c r="G363" s="189"/>
      <c r="H363" s="189"/>
      <c r="I363" s="189"/>
      <c r="J363" s="189"/>
      <c r="K363" s="189"/>
    </row>
    <row r="364" spans="2:11" s="31" customFormat="1" ht="25.5" hidden="1">
      <c r="B364" s="121" t="s">
        <v>123</v>
      </c>
      <c r="C364" s="153">
        <v>104004</v>
      </c>
      <c r="D364" s="189"/>
      <c r="E364" s="189"/>
      <c r="F364" s="189"/>
      <c r="G364" s="189"/>
      <c r="H364" s="189"/>
      <c r="I364" s="189"/>
      <c r="J364" s="189"/>
      <c r="K364" s="189"/>
    </row>
    <row r="365" spans="2:11" s="31" customFormat="1" hidden="1">
      <c r="B365" s="121" t="s">
        <v>124</v>
      </c>
      <c r="C365" s="155" t="s">
        <v>54</v>
      </c>
      <c r="D365" s="189"/>
      <c r="E365" s="189"/>
      <c r="F365" s="189"/>
      <c r="G365" s="189"/>
      <c r="H365" s="189"/>
      <c r="I365" s="189"/>
      <c r="J365" s="189"/>
      <c r="K365" s="189"/>
    </row>
    <row r="366" spans="2:11" s="31" customFormat="1" hidden="1">
      <c r="B366" s="156" t="s">
        <v>89</v>
      </c>
      <c r="C366" s="219">
        <v>1165</v>
      </c>
      <c r="D366" s="448" t="s">
        <v>37</v>
      </c>
      <c r="E366" s="448"/>
      <c r="F366" s="448"/>
      <c r="G366" s="448"/>
      <c r="H366" s="448"/>
      <c r="I366" s="448"/>
      <c r="J366" s="448"/>
      <c r="K366" s="448"/>
    </row>
    <row r="367" spans="2:11" s="31" customFormat="1" ht="15" hidden="1" customHeight="1">
      <c r="B367" s="141" t="s">
        <v>90</v>
      </c>
      <c r="C367" s="219">
        <v>11012</v>
      </c>
      <c r="D367" s="445" t="s">
        <v>297</v>
      </c>
      <c r="E367" s="445" t="s">
        <v>296</v>
      </c>
      <c r="F367" s="449" t="s">
        <v>295</v>
      </c>
      <c r="G367" s="449" t="s">
        <v>294</v>
      </c>
      <c r="H367" s="449" t="s">
        <v>293</v>
      </c>
      <c r="I367" s="445" t="s">
        <v>292</v>
      </c>
      <c r="J367" s="445" t="s">
        <v>304</v>
      </c>
      <c r="K367" s="445" t="s">
        <v>291</v>
      </c>
    </row>
    <row r="368" spans="2:11" s="31" customFormat="1" ht="26.25" hidden="1" customHeight="1">
      <c r="B368" s="141" t="s">
        <v>91</v>
      </c>
      <c r="C368" s="215" t="s">
        <v>234</v>
      </c>
      <c r="D368" s="446"/>
      <c r="E368" s="446"/>
      <c r="F368" s="450"/>
      <c r="G368" s="450"/>
      <c r="H368" s="450"/>
      <c r="I368" s="446"/>
      <c r="J368" s="446"/>
      <c r="K368" s="446"/>
    </row>
    <row r="369" spans="2:11" s="31" customFormat="1" ht="183" hidden="1" customHeight="1">
      <c r="B369" s="141" t="s">
        <v>92</v>
      </c>
      <c r="C369" s="35" t="s">
        <v>283</v>
      </c>
      <c r="D369" s="446"/>
      <c r="E369" s="446"/>
      <c r="F369" s="450"/>
      <c r="G369" s="450"/>
      <c r="H369" s="450"/>
      <c r="I369" s="446"/>
      <c r="J369" s="446"/>
      <c r="K369" s="446"/>
    </row>
    <row r="370" spans="2:11" s="31" customFormat="1" hidden="1">
      <c r="B370" s="141" t="s">
        <v>93</v>
      </c>
      <c r="C370" s="190" t="s">
        <v>41</v>
      </c>
      <c r="D370" s="446"/>
      <c r="E370" s="446"/>
      <c r="F370" s="450"/>
      <c r="G370" s="450"/>
      <c r="H370" s="450"/>
      <c r="I370" s="446"/>
      <c r="J370" s="446"/>
      <c r="K370" s="446"/>
    </row>
    <row r="371" spans="2:11" s="31" customFormat="1" ht="18" hidden="1" customHeight="1">
      <c r="B371" s="124" t="s">
        <v>28</v>
      </c>
      <c r="C371" s="140" t="s">
        <v>132</v>
      </c>
      <c r="D371" s="446"/>
      <c r="E371" s="446"/>
      <c r="F371" s="450"/>
      <c r="G371" s="450"/>
      <c r="H371" s="450"/>
      <c r="I371" s="446"/>
      <c r="J371" s="446"/>
      <c r="K371" s="446"/>
    </row>
    <row r="372" spans="2:11" s="31" customFormat="1" hidden="1">
      <c r="B372" s="458" t="s">
        <v>96</v>
      </c>
      <c r="C372" s="458"/>
      <c r="D372" s="447"/>
      <c r="E372" s="447"/>
      <c r="F372" s="451"/>
      <c r="G372" s="451"/>
      <c r="H372" s="451"/>
      <c r="I372" s="447"/>
      <c r="J372" s="447"/>
      <c r="K372" s="447"/>
    </row>
    <row r="373" spans="2:11" s="31" customFormat="1" ht="19.5" hidden="1" customHeight="1">
      <c r="B373" s="124"/>
      <c r="C373" s="124" t="s">
        <v>273</v>
      </c>
      <c r="D373" s="191"/>
      <c r="E373" s="192"/>
      <c r="F373" s="192"/>
      <c r="G373" s="192">
        <v>2</v>
      </c>
      <c r="H373" s="192">
        <v>3</v>
      </c>
      <c r="I373" s="192">
        <v>5</v>
      </c>
      <c r="J373" s="192">
        <v>3</v>
      </c>
      <c r="K373" s="192">
        <v>5</v>
      </c>
    </row>
    <row r="374" spans="2:11" s="31" customFormat="1" ht="24" hidden="1" customHeight="1">
      <c r="B374" s="124"/>
      <c r="C374" s="124"/>
      <c r="D374" s="191"/>
      <c r="E374" s="192"/>
      <c r="F374" s="192"/>
      <c r="G374" s="192"/>
      <c r="H374" s="192"/>
      <c r="I374" s="192"/>
      <c r="J374" s="192"/>
      <c r="K374" s="192"/>
    </row>
    <row r="375" spans="2:11" s="31" customFormat="1" hidden="1">
      <c r="B375" s="135" t="s">
        <v>95</v>
      </c>
      <c r="C375" s="136"/>
      <c r="D375" s="137">
        <v>0</v>
      </c>
      <c r="E375" s="137">
        <v>0</v>
      </c>
      <c r="F375" s="137">
        <v>0</v>
      </c>
      <c r="G375" s="137">
        <f>+K375*0.5</f>
        <v>500000</v>
      </c>
      <c r="H375" s="137">
        <f>+I375*0.7</f>
        <v>700000</v>
      </c>
      <c r="I375" s="137">
        <v>1000000</v>
      </c>
      <c r="J375" s="137">
        <f>+K375*0.7</f>
        <v>700000</v>
      </c>
      <c r="K375" s="137">
        <v>1000000</v>
      </c>
    </row>
    <row r="376" spans="2:11" hidden="1">
      <c r="B376" s="82"/>
      <c r="C376" s="82"/>
      <c r="D376" s="83"/>
      <c r="E376" s="83"/>
      <c r="F376" s="83"/>
      <c r="G376" s="83"/>
      <c r="H376" s="83"/>
      <c r="I376" s="83"/>
      <c r="J376" s="83"/>
      <c r="K376" s="83"/>
    </row>
    <row r="377" spans="2:11" s="31" customFormat="1" ht="18" hidden="1" customHeight="1">
      <c r="B377" s="188" t="s">
        <v>47</v>
      </c>
      <c r="C377" s="140" t="s">
        <v>39</v>
      </c>
      <c r="D377" s="189"/>
      <c r="E377" s="189"/>
      <c r="F377" s="189"/>
      <c r="G377" s="189"/>
      <c r="H377" s="189"/>
      <c r="I377" s="189"/>
      <c r="J377" s="189"/>
      <c r="K377" s="189"/>
    </row>
    <row r="378" spans="2:11" s="31" customFormat="1" ht="25.5" hidden="1">
      <c r="B378" s="121" t="s">
        <v>123</v>
      </c>
      <c r="C378" s="153">
        <v>104004</v>
      </c>
      <c r="D378" s="189"/>
      <c r="E378" s="189"/>
      <c r="F378" s="189"/>
      <c r="G378" s="189"/>
      <c r="H378" s="189"/>
      <c r="I378" s="189"/>
      <c r="J378" s="189"/>
      <c r="K378" s="189"/>
    </row>
    <row r="379" spans="2:11" s="31" customFormat="1" hidden="1">
      <c r="B379" s="121" t="s">
        <v>124</v>
      </c>
      <c r="C379" s="155" t="s">
        <v>54</v>
      </c>
      <c r="D379" s="189"/>
      <c r="E379" s="189"/>
      <c r="F379" s="189"/>
      <c r="G379" s="189"/>
      <c r="H379" s="189"/>
      <c r="I379" s="189"/>
      <c r="J379" s="189"/>
      <c r="K379" s="189"/>
    </row>
    <row r="380" spans="2:11" s="31" customFormat="1" hidden="1">
      <c r="B380" s="156" t="s">
        <v>89</v>
      </c>
      <c r="C380" s="219">
        <v>1165</v>
      </c>
      <c r="D380" s="448" t="s">
        <v>37</v>
      </c>
      <c r="E380" s="448"/>
      <c r="F380" s="448"/>
      <c r="G380" s="448"/>
      <c r="H380" s="448"/>
      <c r="I380" s="448"/>
      <c r="J380" s="448"/>
      <c r="K380" s="448"/>
    </row>
    <row r="381" spans="2:11" s="31" customFormat="1" ht="15" hidden="1" customHeight="1">
      <c r="B381" s="141" t="s">
        <v>90</v>
      </c>
      <c r="C381" s="219">
        <v>32001</v>
      </c>
      <c r="D381" s="445" t="s">
        <v>297</v>
      </c>
      <c r="E381" s="445" t="s">
        <v>296</v>
      </c>
      <c r="F381" s="449" t="s">
        <v>295</v>
      </c>
      <c r="G381" s="449" t="s">
        <v>294</v>
      </c>
      <c r="H381" s="449" t="s">
        <v>293</v>
      </c>
      <c r="I381" s="445" t="s">
        <v>292</v>
      </c>
      <c r="J381" s="445" t="s">
        <v>304</v>
      </c>
      <c r="K381" s="445" t="s">
        <v>291</v>
      </c>
    </row>
    <row r="382" spans="2:11" s="31" customFormat="1" ht="26.25" hidden="1" customHeight="1">
      <c r="B382" s="141" t="s">
        <v>91</v>
      </c>
      <c r="C382" s="215" t="s">
        <v>225</v>
      </c>
      <c r="D382" s="446"/>
      <c r="E382" s="446"/>
      <c r="F382" s="450"/>
      <c r="G382" s="450"/>
      <c r="H382" s="450"/>
      <c r="I382" s="446"/>
      <c r="J382" s="446"/>
      <c r="K382" s="446"/>
    </row>
    <row r="383" spans="2:11" s="31" customFormat="1" ht="89.25" hidden="1" customHeight="1">
      <c r="B383" s="141" t="s">
        <v>92</v>
      </c>
      <c r="C383" s="35" t="s">
        <v>226</v>
      </c>
      <c r="D383" s="446"/>
      <c r="E383" s="446"/>
      <c r="F383" s="450"/>
      <c r="G383" s="450"/>
      <c r="H383" s="450"/>
      <c r="I383" s="446"/>
      <c r="J383" s="446"/>
      <c r="K383" s="446"/>
    </row>
    <row r="384" spans="2:11" s="31" customFormat="1" ht="25.5" hidden="1">
      <c r="B384" s="141" t="s">
        <v>93</v>
      </c>
      <c r="C384" s="11" t="s">
        <v>129</v>
      </c>
      <c r="D384" s="446"/>
      <c r="E384" s="446"/>
      <c r="F384" s="450"/>
      <c r="G384" s="450"/>
      <c r="H384" s="450"/>
      <c r="I384" s="446"/>
      <c r="J384" s="446"/>
      <c r="K384" s="446"/>
    </row>
    <row r="385" spans="2:11" s="31" customFormat="1" ht="18" hidden="1" customHeight="1">
      <c r="B385" s="124" t="s">
        <v>28</v>
      </c>
      <c r="C385" s="140"/>
      <c r="D385" s="446"/>
      <c r="E385" s="446"/>
      <c r="F385" s="450"/>
      <c r="G385" s="450"/>
      <c r="H385" s="450"/>
      <c r="I385" s="446"/>
      <c r="J385" s="446"/>
      <c r="K385" s="446"/>
    </row>
    <row r="386" spans="2:11" s="31" customFormat="1" hidden="1">
      <c r="B386" s="458" t="s">
        <v>96</v>
      </c>
      <c r="C386" s="458"/>
      <c r="D386" s="447"/>
      <c r="E386" s="447"/>
      <c r="F386" s="451"/>
      <c r="G386" s="451"/>
      <c r="H386" s="451"/>
      <c r="I386" s="447"/>
      <c r="J386" s="447"/>
      <c r="K386" s="447"/>
    </row>
    <row r="387" spans="2:11" s="31" customFormat="1" ht="19.5" hidden="1" customHeight="1">
      <c r="B387" s="124"/>
      <c r="C387" s="124" t="s">
        <v>266</v>
      </c>
      <c r="D387" s="191"/>
      <c r="E387" s="192"/>
      <c r="F387" s="192"/>
      <c r="G387" s="192"/>
      <c r="H387" s="192"/>
      <c r="I387" s="193">
        <v>100</v>
      </c>
      <c r="J387" s="192"/>
      <c r="K387" s="193">
        <v>100</v>
      </c>
    </row>
    <row r="388" spans="2:11" s="31" customFormat="1" ht="15.75" hidden="1" customHeight="1">
      <c r="B388" s="124"/>
      <c r="C388" s="124"/>
      <c r="D388" s="191"/>
      <c r="E388" s="192"/>
      <c r="F388" s="192"/>
      <c r="G388" s="192"/>
      <c r="H388" s="192"/>
      <c r="I388" s="192"/>
      <c r="J388" s="192"/>
      <c r="K388" s="192"/>
    </row>
    <row r="389" spans="2:11" s="31" customFormat="1" hidden="1">
      <c r="B389" s="135" t="s">
        <v>95</v>
      </c>
      <c r="C389" s="136"/>
      <c r="D389" s="137">
        <v>0</v>
      </c>
      <c r="E389" s="137"/>
      <c r="F389" s="137">
        <f>+K389*0.2</f>
        <v>2000000</v>
      </c>
      <c r="G389" s="137">
        <f>+K389*0.5</f>
        <v>5000000</v>
      </c>
      <c r="H389" s="137">
        <f>+I389*0.7</f>
        <v>7000000</v>
      </c>
      <c r="I389" s="137">
        <v>10000000</v>
      </c>
      <c r="J389" s="137">
        <f>+K389*0.7</f>
        <v>7000000</v>
      </c>
      <c r="K389" s="137">
        <v>10000000</v>
      </c>
    </row>
    <row r="390" spans="2:11">
      <c r="B390" s="82"/>
      <c r="C390" s="82"/>
      <c r="D390" s="83"/>
      <c r="E390" s="83"/>
      <c r="F390" s="83"/>
      <c r="G390" s="83"/>
      <c r="H390" s="83"/>
      <c r="I390" s="83"/>
      <c r="J390" s="83"/>
      <c r="K390" s="83"/>
    </row>
    <row r="391" spans="2:11">
      <c r="B391" s="144" t="s">
        <v>34</v>
      </c>
      <c r="C391" s="144" t="s">
        <v>35</v>
      </c>
      <c r="D391" s="182"/>
      <c r="E391" s="70"/>
      <c r="F391" s="70"/>
      <c r="G391" s="70"/>
      <c r="H391" s="70"/>
      <c r="I391" s="70"/>
      <c r="J391" s="70"/>
      <c r="K391" s="70"/>
    </row>
    <row r="392" spans="2:11">
      <c r="B392" s="115">
        <v>1190</v>
      </c>
      <c r="C392" s="11" t="s">
        <v>107</v>
      </c>
      <c r="D392" s="112"/>
      <c r="E392" s="183"/>
      <c r="F392" s="183"/>
      <c r="G392" s="183"/>
      <c r="H392" s="183"/>
      <c r="I392" s="183"/>
      <c r="J392" s="183"/>
      <c r="K392" s="183"/>
    </row>
    <row r="393" spans="2:11">
      <c r="B393" s="82"/>
      <c r="C393" s="82"/>
      <c r="D393" s="83"/>
      <c r="E393" s="83"/>
      <c r="F393" s="83"/>
      <c r="G393" s="83"/>
      <c r="H393" s="83"/>
      <c r="I393" s="83"/>
      <c r="J393" s="83"/>
      <c r="K393" s="83"/>
    </row>
    <row r="394" spans="2:11">
      <c r="B394" s="72" t="s">
        <v>36</v>
      </c>
      <c r="C394" s="71"/>
      <c r="D394" s="70"/>
      <c r="E394" s="70"/>
      <c r="F394" s="70"/>
      <c r="G394" s="70"/>
      <c r="H394" s="70"/>
      <c r="I394" s="70"/>
      <c r="J394" s="70"/>
      <c r="K394" s="70"/>
    </row>
    <row r="395" spans="2:11">
      <c r="B395" s="82"/>
      <c r="C395" s="82"/>
      <c r="D395" s="83"/>
      <c r="E395" s="83"/>
      <c r="F395" s="83"/>
      <c r="G395" s="83"/>
      <c r="H395" s="83"/>
      <c r="I395" s="83"/>
      <c r="J395" s="83"/>
      <c r="K395" s="83"/>
    </row>
    <row r="396" spans="2:11">
      <c r="B396" s="84" t="s">
        <v>47</v>
      </c>
      <c r="C396" s="73" t="s">
        <v>39</v>
      </c>
      <c r="D396" s="83"/>
      <c r="E396" s="83"/>
      <c r="F396" s="83"/>
      <c r="G396" s="83"/>
      <c r="H396" s="83"/>
      <c r="I396" s="83"/>
      <c r="J396" s="83"/>
      <c r="K396" s="83"/>
    </row>
    <row r="397" spans="2:11" ht="25.5">
      <c r="B397" s="39" t="s">
        <v>123</v>
      </c>
      <c r="C397" s="75">
        <v>104004</v>
      </c>
      <c r="D397" s="83"/>
      <c r="E397" s="83"/>
      <c r="F397" s="83"/>
      <c r="G397" s="83"/>
      <c r="H397" s="83"/>
      <c r="I397" s="83"/>
      <c r="J397" s="83"/>
      <c r="K397" s="83"/>
    </row>
    <row r="398" spans="2:11">
      <c r="B398" s="39" t="s">
        <v>124</v>
      </c>
      <c r="C398" s="194" t="s">
        <v>54</v>
      </c>
      <c r="D398" s="83"/>
      <c r="E398" s="83"/>
      <c r="F398" s="83"/>
      <c r="G398" s="83"/>
      <c r="H398" s="83"/>
      <c r="I398" s="83"/>
      <c r="J398" s="83"/>
      <c r="K398" s="83"/>
    </row>
    <row r="399" spans="2:11">
      <c r="B399" s="85" t="s">
        <v>89</v>
      </c>
      <c r="C399" s="115">
        <v>1190</v>
      </c>
      <c r="D399" s="448" t="s">
        <v>37</v>
      </c>
      <c r="E399" s="448"/>
      <c r="F399" s="448"/>
      <c r="G399" s="448"/>
      <c r="H399" s="448"/>
      <c r="I399" s="448"/>
      <c r="J399" s="448"/>
      <c r="K399" s="448"/>
    </row>
    <row r="400" spans="2:11" ht="15" customHeight="1">
      <c r="B400" s="76" t="s">
        <v>90</v>
      </c>
      <c r="C400" s="115">
        <v>11001</v>
      </c>
      <c r="D400" s="445" t="s">
        <v>297</v>
      </c>
      <c r="E400" s="445" t="s">
        <v>296</v>
      </c>
      <c r="F400" s="449" t="s">
        <v>295</v>
      </c>
      <c r="G400" s="449" t="s">
        <v>294</v>
      </c>
      <c r="H400" s="449" t="s">
        <v>293</v>
      </c>
      <c r="I400" s="445" t="s">
        <v>292</v>
      </c>
      <c r="J400" s="445" t="s">
        <v>304</v>
      </c>
      <c r="K400" s="445" t="s">
        <v>291</v>
      </c>
    </row>
    <row r="401" spans="2:11" ht="54.75" customHeight="1">
      <c r="B401" s="76" t="s">
        <v>91</v>
      </c>
      <c r="C401" s="151" t="s">
        <v>108</v>
      </c>
      <c r="D401" s="446"/>
      <c r="E401" s="446"/>
      <c r="F401" s="450"/>
      <c r="G401" s="450"/>
      <c r="H401" s="450"/>
      <c r="I401" s="446"/>
      <c r="J401" s="446"/>
      <c r="K401" s="446"/>
    </row>
    <row r="402" spans="2:11" ht="40.5" customHeight="1">
      <c r="B402" s="76" t="s">
        <v>92</v>
      </c>
      <c r="C402" s="75" t="s">
        <v>109</v>
      </c>
      <c r="D402" s="446"/>
      <c r="E402" s="446"/>
      <c r="F402" s="450"/>
      <c r="G402" s="450"/>
      <c r="H402" s="450"/>
      <c r="I402" s="446"/>
      <c r="J402" s="446"/>
      <c r="K402" s="446"/>
    </row>
    <row r="403" spans="2:11">
      <c r="B403" s="76" t="s">
        <v>93</v>
      </c>
      <c r="C403" s="69" t="s">
        <v>55</v>
      </c>
      <c r="D403" s="446"/>
      <c r="E403" s="446"/>
      <c r="F403" s="450"/>
      <c r="G403" s="450"/>
      <c r="H403" s="450"/>
      <c r="I403" s="446"/>
      <c r="J403" s="446"/>
      <c r="K403" s="446"/>
    </row>
    <row r="404" spans="2:11" ht="17.25" customHeight="1">
      <c r="B404" s="11" t="s">
        <v>28</v>
      </c>
      <c r="C404" s="194" t="s">
        <v>110</v>
      </c>
      <c r="D404" s="446"/>
      <c r="E404" s="446"/>
      <c r="F404" s="450"/>
      <c r="G404" s="450"/>
      <c r="H404" s="450"/>
      <c r="I404" s="446"/>
      <c r="J404" s="446"/>
      <c r="K404" s="446"/>
    </row>
    <row r="405" spans="2:11">
      <c r="B405" s="454" t="s">
        <v>96</v>
      </c>
      <c r="C405" s="454"/>
      <c r="D405" s="447"/>
      <c r="E405" s="447"/>
      <c r="F405" s="451"/>
      <c r="G405" s="451"/>
      <c r="H405" s="451"/>
      <c r="I405" s="447"/>
      <c r="J405" s="447"/>
      <c r="K405" s="447"/>
    </row>
    <row r="406" spans="2:11">
      <c r="B406" s="49" t="s">
        <v>40</v>
      </c>
      <c r="C406" s="77"/>
      <c r="D406" s="195"/>
      <c r="E406" s="78"/>
      <c r="F406" s="78"/>
      <c r="G406" s="78"/>
      <c r="H406" s="78"/>
      <c r="I406" s="78"/>
      <c r="J406" s="78"/>
      <c r="K406" s="78"/>
    </row>
    <row r="407" spans="2:11">
      <c r="B407" s="79" t="s">
        <v>95</v>
      </c>
      <c r="C407" s="80"/>
      <c r="D407" s="78">
        <v>133909.51</v>
      </c>
      <c r="E407" s="78">
        <v>123158.9</v>
      </c>
      <c r="F407" s="78">
        <f>+K407*0.2</f>
        <v>29778.240000000005</v>
      </c>
      <c r="G407" s="78">
        <f>+I407*0.45</f>
        <v>65345.984999999993</v>
      </c>
      <c r="H407" s="78">
        <f>+I407*0.7</f>
        <v>101649.30999999998</v>
      </c>
      <c r="I407" s="195">
        <v>145213.29999999999</v>
      </c>
      <c r="J407" s="195">
        <v>147741.9</v>
      </c>
      <c r="K407" s="195">
        <v>148891.20000000001</v>
      </c>
    </row>
    <row r="408" spans="2:11">
      <c r="B408" s="82"/>
      <c r="C408" s="82"/>
      <c r="D408" s="83"/>
      <c r="E408" s="83"/>
      <c r="F408" s="83"/>
      <c r="G408" s="83"/>
      <c r="H408" s="83"/>
      <c r="I408" s="83"/>
      <c r="J408" s="83"/>
      <c r="K408" s="83"/>
    </row>
    <row r="409" spans="2:11">
      <c r="B409" s="98" t="s">
        <v>111</v>
      </c>
      <c r="C409" s="196"/>
      <c r="D409" s="197"/>
      <c r="E409" s="197"/>
      <c r="F409" s="197"/>
      <c r="G409" s="197"/>
      <c r="H409" s="197"/>
      <c r="I409" s="197"/>
      <c r="J409" s="197"/>
      <c r="K409" s="197"/>
    </row>
    <row r="410" spans="2:11">
      <c r="B410" s="97"/>
      <c r="C410" s="196"/>
      <c r="D410" s="197"/>
      <c r="E410" s="197"/>
      <c r="F410" s="197"/>
      <c r="G410" s="197"/>
      <c r="H410" s="197"/>
      <c r="I410" s="197"/>
      <c r="J410" s="197"/>
      <c r="K410" s="197"/>
    </row>
    <row r="411" spans="2:11">
      <c r="B411" s="39" t="s">
        <v>112</v>
      </c>
      <c r="C411" s="106" t="s">
        <v>39</v>
      </c>
      <c r="D411" s="197"/>
      <c r="E411" s="197"/>
      <c r="F411" s="197"/>
      <c r="G411" s="197"/>
      <c r="H411" s="197"/>
      <c r="I411" s="197"/>
      <c r="J411" s="197"/>
      <c r="K411" s="197"/>
    </row>
    <row r="412" spans="2:11" ht="25.5">
      <c r="B412" s="39" t="s">
        <v>123</v>
      </c>
      <c r="C412" s="139">
        <v>104004</v>
      </c>
      <c r="D412" s="197"/>
      <c r="E412" s="197"/>
      <c r="F412" s="197"/>
      <c r="G412" s="197"/>
      <c r="H412" s="197"/>
      <c r="I412" s="197"/>
      <c r="J412" s="197"/>
      <c r="K412" s="197"/>
    </row>
    <row r="413" spans="2:11">
      <c r="B413" s="39" t="s">
        <v>124</v>
      </c>
      <c r="C413" s="251" t="s">
        <v>54</v>
      </c>
      <c r="D413" s="197"/>
      <c r="E413" s="197"/>
      <c r="F413" s="197"/>
      <c r="G413" s="197"/>
      <c r="H413" s="197"/>
      <c r="I413" s="197"/>
      <c r="J413" s="197"/>
      <c r="K413" s="197"/>
    </row>
    <row r="414" spans="2:11">
      <c r="B414" s="39" t="s">
        <v>113</v>
      </c>
      <c r="C414" s="115">
        <v>1190</v>
      </c>
      <c r="D414" s="448" t="s">
        <v>37</v>
      </c>
      <c r="E414" s="448"/>
      <c r="F414" s="448"/>
      <c r="G414" s="448"/>
      <c r="H414" s="448"/>
      <c r="I414" s="448"/>
      <c r="J414" s="448"/>
      <c r="K414" s="448"/>
    </row>
    <row r="415" spans="2:11" ht="18" customHeight="1">
      <c r="B415" s="39" t="s">
        <v>114</v>
      </c>
      <c r="C415" s="115">
        <v>11002</v>
      </c>
      <c r="D415" s="445" t="s">
        <v>297</v>
      </c>
      <c r="E415" s="445" t="s">
        <v>296</v>
      </c>
      <c r="F415" s="449" t="s">
        <v>295</v>
      </c>
      <c r="G415" s="449" t="s">
        <v>294</v>
      </c>
      <c r="H415" s="449" t="s">
        <v>293</v>
      </c>
      <c r="I415" s="445" t="s">
        <v>292</v>
      </c>
      <c r="J415" s="445" t="s">
        <v>304</v>
      </c>
      <c r="K415" s="445" t="s">
        <v>291</v>
      </c>
    </row>
    <row r="416" spans="2:11" ht="16.5" customHeight="1">
      <c r="B416" s="91" t="s">
        <v>115</v>
      </c>
      <c r="C416" s="151" t="s">
        <v>81</v>
      </c>
      <c r="D416" s="446"/>
      <c r="E416" s="446"/>
      <c r="F416" s="450"/>
      <c r="G416" s="450"/>
      <c r="H416" s="450"/>
      <c r="I416" s="446"/>
      <c r="J416" s="446"/>
      <c r="K416" s="446"/>
    </row>
    <row r="417" spans="2:11" ht="71.25" customHeight="1">
      <c r="B417" s="91" t="s">
        <v>116</v>
      </c>
      <c r="C417" s="151" t="s">
        <v>117</v>
      </c>
      <c r="D417" s="446"/>
      <c r="E417" s="446"/>
      <c r="F417" s="450"/>
      <c r="G417" s="450"/>
      <c r="H417" s="450"/>
      <c r="I417" s="446"/>
      <c r="J417" s="446"/>
      <c r="K417" s="446"/>
    </row>
    <row r="418" spans="2:11">
      <c r="B418" s="91" t="s">
        <v>118</v>
      </c>
      <c r="C418" s="114" t="s">
        <v>41</v>
      </c>
      <c r="D418" s="446"/>
      <c r="E418" s="446"/>
      <c r="F418" s="450"/>
      <c r="G418" s="450"/>
      <c r="H418" s="450"/>
      <c r="I418" s="446"/>
      <c r="J418" s="446"/>
      <c r="K418" s="446"/>
    </row>
    <row r="419" spans="2:11" ht="16.5" customHeight="1">
      <c r="B419" s="11" t="s">
        <v>28</v>
      </c>
      <c r="C419" s="251" t="s">
        <v>110</v>
      </c>
      <c r="D419" s="446"/>
      <c r="E419" s="446"/>
      <c r="F419" s="450"/>
      <c r="G419" s="450"/>
      <c r="H419" s="450"/>
      <c r="I419" s="446"/>
      <c r="J419" s="446"/>
      <c r="K419" s="446"/>
    </row>
    <row r="420" spans="2:11">
      <c r="B420" s="92"/>
      <c r="C420" s="255" t="s">
        <v>30</v>
      </c>
      <c r="D420" s="447"/>
      <c r="E420" s="447"/>
      <c r="F420" s="451"/>
      <c r="G420" s="451"/>
      <c r="H420" s="451"/>
      <c r="I420" s="447"/>
      <c r="J420" s="447"/>
      <c r="K420" s="447"/>
    </row>
    <row r="421" spans="2:11" s="52" customFormat="1" ht="18.75" customHeight="1">
      <c r="B421" s="117"/>
      <c r="C421" s="252" t="s">
        <v>262</v>
      </c>
      <c r="D421" s="103">
        <v>3</v>
      </c>
      <c r="E421" s="103">
        <v>3</v>
      </c>
      <c r="F421" s="103">
        <v>2</v>
      </c>
      <c r="G421" s="103">
        <v>3</v>
      </c>
      <c r="H421" s="103">
        <v>5</v>
      </c>
      <c r="I421" s="103">
        <v>7</v>
      </c>
      <c r="J421" s="103">
        <v>9</v>
      </c>
      <c r="K421" s="103">
        <v>9</v>
      </c>
    </row>
    <row r="422" spans="2:11" ht="23.25" customHeight="1">
      <c r="B422" s="139"/>
      <c r="C422" s="252" t="s">
        <v>371</v>
      </c>
      <c r="D422" s="103">
        <v>7</v>
      </c>
      <c r="E422" s="103">
        <v>0</v>
      </c>
      <c r="F422" s="103">
        <v>2</v>
      </c>
      <c r="G422" s="103">
        <v>10</v>
      </c>
      <c r="H422" s="103">
        <v>15</v>
      </c>
      <c r="I422" s="103">
        <v>17</v>
      </c>
      <c r="J422" s="103">
        <v>17</v>
      </c>
      <c r="K422" s="103">
        <v>17</v>
      </c>
    </row>
    <row r="423" spans="2:11" ht="36.75" customHeight="1">
      <c r="B423" s="139"/>
      <c r="C423" s="252" t="s">
        <v>320</v>
      </c>
      <c r="D423" s="103">
        <v>3</v>
      </c>
      <c r="E423" s="103">
        <v>3</v>
      </c>
      <c r="F423" s="103">
        <v>2</v>
      </c>
      <c r="G423" s="103">
        <v>5</v>
      </c>
      <c r="H423" s="103">
        <v>8</v>
      </c>
      <c r="I423" s="103">
        <v>10</v>
      </c>
      <c r="J423" s="103">
        <v>10</v>
      </c>
      <c r="K423" s="103">
        <v>10</v>
      </c>
    </row>
    <row r="424" spans="2:11" s="31" customFormat="1" ht="21.75" customHeight="1">
      <c r="B424" s="307"/>
      <c r="C424" s="308" t="s">
        <v>372</v>
      </c>
      <c r="D424" s="103">
        <v>30000</v>
      </c>
      <c r="E424" s="103">
        <v>10000</v>
      </c>
      <c r="F424" s="103">
        <v>0</v>
      </c>
      <c r="G424" s="103">
        <v>20000</v>
      </c>
      <c r="H424" s="103">
        <v>35000</v>
      </c>
      <c r="I424" s="103">
        <v>35000</v>
      </c>
      <c r="J424" s="103">
        <v>35000</v>
      </c>
      <c r="K424" s="103">
        <v>35000</v>
      </c>
    </row>
    <row r="425" spans="2:11" ht="29.25" customHeight="1">
      <c r="B425" s="139"/>
      <c r="C425" s="252" t="s">
        <v>373</v>
      </c>
      <c r="D425" s="103">
        <v>0</v>
      </c>
      <c r="E425" s="103">
        <v>0</v>
      </c>
      <c r="F425" s="103">
        <v>0</v>
      </c>
      <c r="G425" s="103">
        <v>0</v>
      </c>
      <c r="H425" s="103">
        <v>1</v>
      </c>
      <c r="I425" s="103">
        <v>1</v>
      </c>
      <c r="J425" s="103">
        <v>1</v>
      </c>
      <c r="K425" s="103">
        <v>1</v>
      </c>
    </row>
    <row r="426" spans="2:11" ht="28.5" customHeight="1">
      <c r="B426" s="198"/>
      <c r="C426" s="252" t="s">
        <v>374</v>
      </c>
      <c r="D426" s="103">
        <v>0</v>
      </c>
      <c r="E426" s="103">
        <v>0</v>
      </c>
      <c r="F426" s="103">
        <v>0</v>
      </c>
      <c r="G426" s="103">
        <v>1</v>
      </c>
      <c r="H426" s="103">
        <v>2</v>
      </c>
      <c r="I426" s="103">
        <v>2</v>
      </c>
      <c r="J426" s="103">
        <v>5</v>
      </c>
      <c r="K426" s="103">
        <v>5</v>
      </c>
    </row>
    <row r="427" spans="2:11" s="31" customFormat="1" ht="19.5" customHeight="1">
      <c r="B427" s="309"/>
      <c r="C427" s="308" t="s">
        <v>375</v>
      </c>
      <c r="D427" s="103">
        <v>0</v>
      </c>
      <c r="E427" s="103">
        <v>0</v>
      </c>
      <c r="F427" s="103">
        <v>0</v>
      </c>
      <c r="G427" s="103">
        <v>2</v>
      </c>
      <c r="H427" s="103">
        <v>4</v>
      </c>
      <c r="I427" s="103">
        <v>5</v>
      </c>
      <c r="J427" s="103">
        <v>5</v>
      </c>
      <c r="K427" s="103">
        <v>5</v>
      </c>
    </row>
    <row r="428" spans="2:11" ht="21.75" customHeight="1">
      <c r="B428" s="198"/>
      <c r="C428" s="252" t="s">
        <v>376</v>
      </c>
      <c r="D428" s="103">
        <v>0</v>
      </c>
      <c r="E428" s="103">
        <v>0</v>
      </c>
      <c r="F428" s="103">
        <v>0</v>
      </c>
      <c r="G428" s="103">
        <v>1</v>
      </c>
      <c r="H428" s="103">
        <v>2</v>
      </c>
      <c r="I428" s="103">
        <v>2</v>
      </c>
      <c r="J428" s="103">
        <v>2</v>
      </c>
      <c r="K428" s="103">
        <v>2</v>
      </c>
    </row>
    <row r="429" spans="2:11" ht="29.25" customHeight="1">
      <c r="B429" s="198"/>
      <c r="C429" s="252" t="s">
        <v>377</v>
      </c>
      <c r="D429" s="103">
        <v>0</v>
      </c>
      <c r="E429" s="103">
        <v>0</v>
      </c>
      <c r="F429" s="103">
        <v>0</v>
      </c>
      <c r="G429" s="103">
        <v>0</v>
      </c>
      <c r="H429" s="103">
        <v>0</v>
      </c>
      <c r="I429" s="103">
        <v>1</v>
      </c>
      <c r="J429" s="103">
        <v>0</v>
      </c>
      <c r="K429" s="103">
        <v>0</v>
      </c>
    </row>
    <row r="430" spans="2:11" ht="21" customHeight="1">
      <c r="B430" s="198"/>
      <c r="C430" s="252" t="s">
        <v>378</v>
      </c>
      <c r="D430" s="103">
        <v>2</v>
      </c>
      <c r="E430" s="103">
        <v>0</v>
      </c>
      <c r="F430" s="103">
        <v>1</v>
      </c>
      <c r="G430" s="103">
        <v>2</v>
      </c>
      <c r="H430" s="103">
        <v>4</v>
      </c>
      <c r="I430" s="103">
        <v>4</v>
      </c>
      <c r="J430" s="103">
        <v>4</v>
      </c>
      <c r="K430" s="103">
        <v>4</v>
      </c>
    </row>
    <row r="431" spans="2:11" ht="30.75" customHeight="1">
      <c r="B431" s="198"/>
      <c r="C431" s="252" t="s">
        <v>263</v>
      </c>
      <c r="D431" s="103">
        <v>5</v>
      </c>
      <c r="E431" s="103">
        <v>5</v>
      </c>
      <c r="F431" s="103">
        <v>0</v>
      </c>
      <c r="G431" s="103">
        <v>5</v>
      </c>
      <c r="H431" s="103">
        <v>17</v>
      </c>
      <c r="I431" s="103">
        <v>20</v>
      </c>
      <c r="J431" s="103">
        <v>20</v>
      </c>
      <c r="K431" s="103">
        <v>20</v>
      </c>
    </row>
    <row r="432" spans="2:11" ht="18.75" customHeight="1">
      <c r="B432" s="198"/>
      <c r="C432" s="252" t="s">
        <v>264</v>
      </c>
      <c r="D432" s="103">
        <v>2</v>
      </c>
      <c r="E432" s="103">
        <v>3</v>
      </c>
      <c r="F432" s="103">
        <v>0</v>
      </c>
      <c r="G432" s="103">
        <v>2</v>
      </c>
      <c r="H432" s="103">
        <v>4</v>
      </c>
      <c r="I432" s="103">
        <v>6</v>
      </c>
      <c r="J432" s="103">
        <v>6</v>
      </c>
      <c r="K432" s="103">
        <v>6</v>
      </c>
    </row>
    <row r="433" spans="2:11" ht="20.25" customHeight="1">
      <c r="B433" s="198"/>
      <c r="C433" s="252" t="s">
        <v>379</v>
      </c>
      <c r="D433" s="103">
        <v>2</v>
      </c>
      <c r="E433" s="103">
        <v>5</v>
      </c>
      <c r="F433" s="103">
        <v>5</v>
      </c>
      <c r="G433" s="103">
        <v>9</v>
      </c>
      <c r="H433" s="103">
        <v>11</v>
      </c>
      <c r="I433" s="103">
        <v>11</v>
      </c>
      <c r="J433" s="103">
        <v>11</v>
      </c>
      <c r="K433" s="103">
        <v>11</v>
      </c>
    </row>
    <row r="434" spans="2:11" ht="19.5" customHeight="1">
      <c r="B434" s="198"/>
      <c r="C434" s="252" t="s">
        <v>380</v>
      </c>
      <c r="D434" s="103">
        <v>0</v>
      </c>
      <c r="E434" s="103">
        <v>0</v>
      </c>
      <c r="F434" s="103">
        <v>0</v>
      </c>
      <c r="G434" s="103">
        <v>0</v>
      </c>
      <c r="H434" s="103">
        <v>0</v>
      </c>
      <c r="I434" s="103">
        <v>1</v>
      </c>
      <c r="J434" s="103">
        <v>0</v>
      </c>
      <c r="K434" s="103">
        <v>0</v>
      </c>
    </row>
    <row r="435" spans="2:11" ht="24" customHeight="1">
      <c r="B435" s="198"/>
      <c r="C435" s="252" t="s">
        <v>265</v>
      </c>
      <c r="D435" s="103">
        <v>1</v>
      </c>
      <c r="E435" s="103">
        <v>1</v>
      </c>
      <c r="F435" s="103">
        <v>0</v>
      </c>
      <c r="G435" s="103">
        <v>1</v>
      </c>
      <c r="H435" s="103">
        <v>1</v>
      </c>
      <c r="I435" s="103">
        <v>2</v>
      </c>
      <c r="J435" s="103">
        <v>2</v>
      </c>
      <c r="K435" s="103">
        <v>2</v>
      </c>
    </row>
    <row r="436" spans="2:11">
      <c r="B436" s="111" t="s">
        <v>119</v>
      </c>
      <c r="C436" s="253"/>
      <c r="D436" s="254">
        <v>118058.3</v>
      </c>
      <c r="E436" s="254">
        <v>200000</v>
      </c>
      <c r="F436" s="256">
        <v>356500</v>
      </c>
      <c r="G436" s="256">
        <v>891250</v>
      </c>
      <c r="H436" s="256">
        <v>1247750</v>
      </c>
      <c r="I436" s="254">
        <v>1782500</v>
      </c>
      <c r="J436" s="254">
        <v>1485500</v>
      </c>
      <c r="K436" s="256">
        <v>1485500</v>
      </c>
    </row>
    <row r="437" spans="2:11">
      <c r="B437" s="199"/>
      <c r="C437" s="199"/>
      <c r="D437" s="200"/>
      <c r="E437" s="200"/>
      <c r="F437" s="201"/>
      <c r="G437" s="201"/>
      <c r="H437" s="201"/>
      <c r="I437" s="10"/>
      <c r="J437" s="201"/>
      <c r="K437" s="10"/>
    </row>
    <row r="438" spans="2:11">
      <c r="B438" s="84" t="s">
        <v>47</v>
      </c>
      <c r="C438" s="73" t="s">
        <v>39</v>
      </c>
      <c r="D438" s="83"/>
      <c r="E438" s="83"/>
      <c r="F438" s="83"/>
      <c r="G438" s="83"/>
      <c r="H438" s="83"/>
      <c r="I438" s="83"/>
      <c r="J438" s="83"/>
      <c r="K438" s="83"/>
    </row>
    <row r="439" spans="2:11" ht="25.5">
      <c r="B439" s="39" t="s">
        <v>123</v>
      </c>
      <c r="C439" s="75">
        <v>104004</v>
      </c>
      <c r="D439" s="83"/>
      <c r="E439" s="83"/>
      <c r="F439" s="83"/>
      <c r="G439" s="83"/>
      <c r="H439" s="83"/>
      <c r="I439" s="83"/>
      <c r="J439" s="83"/>
      <c r="K439" s="83"/>
    </row>
    <row r="440" spans="2:11">
      <c r="B440" s="39" t="s">
        <v>124</v>
      </c>
      <c r="C440" s="194" t="s">
        <v>54</v>
      </c>
      <c r="D440" s="83"/>
      <c r="E440" s="83"/>
      <c r="F440" s="83"/>
      <c r="G440" s="83"/>
      <c r="H440" s="83"/>
      <c r="I440" s="83"/>
      <c r="J440" s="83"/>
      <c r="K440" s="83"/>
    </row>
    <row r="441" spans="2:11">
      <c r="B441" s="85" t="s">
        <v>89</v>
      </c>
      <c r="C441" s="115">
        <v>1190</v>
      </c>
      <c r="D441" s="448" t="s">
        <v>37</v>
      </c>
      <c r="E441" s="448"/>
      <c r="F441" s="448"/>
      <c r="G441" s="448"/>
      <c r="H441" s="448"/>
      <c r="I441" s="448"/>
      <c r="J441" s="448"/>
      <c r="K441" s="448"/>
    </row>
    <row r="442" spans="2:11" ht="15" customHeight="1">
      <c r="B442" s="76" t="s">
        <v>90</v>
      </c>
      <c r="C442" s="115">
        <v>11004</v>
      </c>
      <c r="D442" s="445" t="s">
        <v>297</v>
      </c>
      <c r="E442" s="445" t="s">
        <v>296</v>
      </c>
      <c r="F442" s="449" t="s">
        <v>295</v>
      </c>
      <c r="G442" s="449" t="s">
        <v>294</v>
      </c>
      <c r="H442" s="449" t="s">
        <v>293</v>
      </c>
      <c r="I442" s="445" t="s">
        <v>292</v>
      </c>
      <c r="J442" s="445" t="s">
        <v>304</v>
      </c>
      <c r="K442" s="445" t="s">
        <v>291</v>
      </c>
    </row>
    <row r="443" spans="2:11" ht="48" customHeight="1">
      <c r="B443" s="76" t="s">
        <v>91</v>
      </c>
      <c r="C443" s="151" t="s">
        <v>83</v>
      </c>
      <c r="D443" s="446"/>
      <c r="E443" s="446"/>
      <c r="F443" s="450"/>
      <c r="G443" s="450"/>
      <c r="H443" s="450"/>
      <c r="I443" s="446"/>
      <c r="J443" s="446"/>
      <c r="K443" s="446"/>
    </row>
    <row r="444" spans="2:11" ht="52.5" customHeight="1">
      <c r="B444" s="76" t="s">
        <v>92</v>
      </c>
      <c r="C444" s="75" t="s">
        <v>84</v>
      </c>
      <c r="D444" s="446"/>
      <c r="E444" s="446"/>
      <c r="F444" s="450"/>
      <c r="G444" s="450"/>
      <c r="H444" s="450"/>
      <c r="I444" s="446"/>
      <c r="J444" s="446"/>
      <c r="K444" s="446"/>
    </row>
    <row r="445" spans="2:11" ht="19.5" customHeight="1">
      <c r="B445" s="76" t="s">
        <v>93</v>
      </c>
      <c r="C445" s="69" t="s">
        <v>55</v>
      </c>
      <c r="D445" s="446"/>
      <c r="E445" s="446"/>
      <c r="F445" s="450"/>
      <c r="G445" s="450"/>
      <c r="H445" s="450"/>
      <c r="I445" s="446"/>
      <c r="J445" s="446"/>
      <c r="K445" s="446"/>
    </row>
    <row r="446" spans="2:11" ht="24" customHeight="1">
      <c r="B446" s="11" t="s">
        <v>28</v>
      </c>
      <c r="C446" s="194" t="s">
        <v>52</v>
      </c>
      <c r="D446" s="446"/>
      <c r="E446" s="446"/>
      <c r="F446" s="450"/>
      <c r="G446" s="450"/>
      <c r="H446" s="450"/>
      <c r="I446" s="446"/>
      <c r="J446" s="446"/>
      <c r="K446" s="446"/>
    </row>
    <row r="447" spans="2:11">
      <c r="B447" s="454" t="s">
        <v>96</v>
      </c>
      <c r="C447" s="454"/>
      <c r="D447" s="447"/>
      <c r="E447" s="447"/>
      <c r="F447" s="451"/>
      <c r="G447" s="451"/>
      <c r="H447" s="451"/>
      <c r="I447" s="447"/>
      <c r="J447" s="447"/>
      <c r="K447" s="447"/>
    </row>
    <row r="448" spans="2:11">
      <c r="B448" s="49"/>
      <c r="C448" s="77" t="s">
        <v>204</v>
      </c>
      <c r="D448" s="100" t="s">
        <v>146</v>
      </c>
      <c r="E448" s="100" t="s">
        <v>146</v>
      </c>
      <c r="F448" s="100" t="s">
        <v>146</v>
      </c>
      <c r="G448" s="100" t="s">
        <v>146</v>
      </c>
      <c r="H448" s="100" t="s">
        <v>146</v>
      </c>
      <c r="I448" s="100" t="s">
        <v>146</v>
      </c>
      <c r="J448" s="100" t="s">
        <v>146</v>
      </c>
      <c r="K448" s="100">
        <v>0</v>
      </c>
    </row>
    <row r="449" spans="2:11">
      <c r="B449" s="79" t="s">
        <v>95</v>
      </c>
      <c r="C449" s="80"/>
      <c r="D449" s="202">
        <v>51567.44</v>
      </c>
      <c r="E449" s="202">
        <v>57628.2</v>
      </c>
      <c r="F449" s="202">
        <v>18478.574999999997</v>
      </c>
      <c r="G449" s="202">
        <v>36957.149999999994</v>
      </c>
      <c r="H449" s="202">
        <v>55435.724999999991</v>
      </c>
      <c r="I449" s="202">
        <v>73914.299999999988</v>
      </c>
      <c r="J449" s="202">
        <v>71142.513749999984</v>
      </c>
      <c r="K449" s="202">
        <v>0</v>
      </c>
    </row>
    <row r="450" spans="2:11" s="31" customFormat="1">
      <c r="B450" s="89"/>
      <c r="C450" s="90"/>
      <c r="D450" s="184"/>
      <c r="E450" s="184"/>
      <c r="F450" s="184"/>
      <c r="G450" s="184"/>
      <c r="H450" s="184"/>
      <c r="I450" s="184"/>
      <c r="J450" s="184"/>
      <c r="K450" s="184"/>
    </row>
    <row r="451" spans="2:11">
      <c r="B451" s="84" t="s">
        <v>47</v>
      </c>
      <c r="C451" s="149" t="s">
        <v>39</v>
      </c>
      <c r="D451" s="83"/>
      <c r="E451" s="83"/>
      <c r="F451" s="83"/>
      <c r="G451" s="83"/>
      <c r="H451" s="83"/>
      <c r="I451" s="83"/>
      <c r="J451" s="83"/>
      <c r="K451" s="83"/>
    </row>
    <row r="452" spans="2:11" ht="25.5">
      <c r="B452" s="39" t="s">
        <v>123</v>
      </c>
      <c r="C452" s="62">
        <v>104004</v>
      </c>
      <c r="D452" s="83"/>
      <c r="E452" s="83"/>
      <c r="F452" s="83"/>
      <c r="G452" s="83"/>
      <c r="H452" s="83"/>
      <c r="I452" s="83"/>
      <c r="J452" s="83"/>
      <c r="K452" s="83"/>
    </row>
    <row r="453" spans="2:11">
      <c r="B453" s="39" t="s">
        <v>124</v>
      </c>
      <c r="C453" s="203" t="s">
        <v>54</v>
      </c>
      <c r="D453" s="83"/>
      <c r="E453" s="83"/>
      <c r="F453" s="83"/>
      <c r="G453" s="83"/>
      <c r="H453" s="83"/>
      <c r="I453" s="83"/>
      <c r="J453" s="83"/>
      <c r="K453" s="83"/>
    </row>
    <row r="454" spans="2:11">
      <c r="B454" s="85" t="s">
        <v>89</v>
      </c>
      <c r="C454" s="115">
        <v>1190</v>
      </c>
      <c r="D454" s="448" t="s">
        <v>37</v>
      </c>
      <c r="E454" s="448"/>
      <c r="F454" s="448"/>
      <c r="G454" s="448"/>
      <c r="H454" s="448"/>
      <c r="I454" s="448"/>
      <c r="J454" s="448"/>
      <c r="K454" s="448"/>
    </row>
    <row r="455" spans="2:11" ht="15" customHeight="1">
      <c r="B455" s="76" t="s">
        <v>90</v>
      </c>
      <c r="C455" s="115">
        <v>12001</v>
      </c>
      <c r="D455" s="445" t="s">
        <v>297</v>
      </c>
      <c r="E455" s="445" t="s">
        <v>296</v>
      </c>
      <c r="F455" s="449" t="s">
        <v>295</v>
      </c>
      <c r="G455" s="449" t="s">
        <v>294</v>
      </c>
      <c r="H455" s="449" t="s">
        <v>293</v>
      </c>
      <c r="I455" s="445" t="s">
        <v>292</v>
      </c>
      <c r="J455" s="445" t="s">
        <v>304</v>
      </c>
      <c r="K455" s="445" t="s">
        <v>291</v>
      </c>
    </row>
    <row r="456" spans="2:11" ht="69" customHeight="1">
      <c r="B456" s="76" t="s">
        <v>91</v>
      </c>
      <c r="C456" s="151" t="s">
        <v>85</v>
      </c>
      <c r="D456" s="446"/>
      <c r="E456" s="446"/>
      <c r="F456" s="450"/>
      <c r="G456" s="450"/>
      <c r="H456" s="450"/>
      <c r="I456" s="446"/>
      <c r="J456" s="446"/>
      <c r="K456" s="446"/>
    </row>
    <row r="457" spans="2:11" ht="51">
      <c r="B457" s="76" t="s">
        <v>92</v>
      </c>
      <c r="C457" s="62" t="s">
        <v>86</v>
      </c>
      <c r="D457" s="446"/>
      <c r="E457" s="446"/>
      <c r="F457" s="450"/>
      <c r="G457" s="450"/>
      <c r="H457" s="450"/>
      <c r="I457" s="446"/>
      <c r="J457" s="446"/>
      <c r="K457" s="446"/>
    </row>
    <row r="458" spans="2:11" ht="18.75" customHeight="1">
      <c r="B458" s="76" t="s">
        <v>93</v>
      </c>
      <c r="C458" s="49" t="s">
        <v>38</v>
      </c>
      <c r="D458" s="446"/>
      <c r="E458" s="446"/>
      <c r="F458" s="450"/>
      <c r="G458" s="450"/>
      <c r="H458" s="450"/>
      <c r="I458" s="446"/>
      <c r="J458" s="446"/>
      <c r="K458" s="446"/>
    </row>
    <row r="459" spans="2:11" ht="18.75" customHeight="1">
      <c r="B459" s="11" t="s">
        <v>28</v>
      </c>
      <c r="C459" s="203" t="s">
        <v>52</v>
      </c>
      <c r="D459" s="446"/>
      <c r="E459" s="446"/>
      <c r="F459" s="450"/>
      <c r="G459" s="450"/>
      <c r="H459" s="450"/>
      <c r="I459" s="446"/>
      <c r="J459" s="446"/>
      <c r="K459" s="446"/>
    </row>
    <row r="460" spans="2:11">
      <c r="B460" s="454" t="s">
        <v>96</v>
      </c>
      <c r="C460" s="454"/>
      <c r="D460" s="447"/>
      <c r="E460" s="447"/>
      <c r="F460" s="451"/>
      <c r="G460" s="451"/>
      <c r="H460" s="451"/>
      <c r="I460" s="447"/>
      <c r="J460" s="447"/>
      <c r="K460" s="447"/>
    </row>
    <row r="461" spans="2:11" ht="30" customHeight="1">
      <c r="B461" s="204"/>
      <c r="C461" s="49" t="s">
        <v>205</v>
      </c>
      <c r="D461" s="88">
        <v>2</v>
      </c>
      <c r="E461" s="228">
        <v>5.6</v>
      </c>
      <c r="F461" s="108"/>
      <c r="G461" s="108"/>
      <c r="H461" s="108"/>
      <c r="I461" s="317" t="s">
        <v>342</v>
      </c>
      <c r="J461" s="108"/>
      <c r="K461" s="205"/>
    </row>
    <row r="462" spans="2:11" ht="27" customHeight="1">
      <c r="B462" s="204"/>
      <c r="C462" s="49" t="s">
        <v>125</v>
      </c>
      <c r="D462" s="88">
        <v>18</v>
      </c>
      <c r="E462" s="103">
        <v>12</v>
      </c>
      <c r="F462" s="108"/>
      <c r="G462" s="108"/>
      <c r="H462" s="108"/>
      <c r="I462" s="317" t="s">
        <v>343</v>
      </c>
      <c r="J462" s="108"/>
      <c r="K462" s="205"/>
    </row>
    <row r="463" spans="2:11" ht="39.75" customHeight="1">
      <c r="B463" s="204"/>
      <c r="C463" s="49" t="s">
        <v>126</v>
      </c>
      <c r="D463" s="88">
        <v>2</v>
      </c>
      <c r="E463" s="103">
        <v>6</v>
      </c>
      <c r="F463" s="108"/>
      <c r="G463" s="108"/>
      <c r="H463" s="108"/>
      <c r="I463" s="317" t="s">
        <v>342</v>
      </c>
      <c r="J463" s="108"/>
      <c r="K463" s="205"/>
    </row>
    <row r="464" spans="2:11" ht="31.5" customHeight="1">
      <c r="B464" s="204"/>
      <c r="C464" s="49" t="s">
        <v>127</v>
      </c>
      <c r="D464" s="88">
        <v>60</v>
      </c>
      <c r="E464" s="103">
        <v>800</v>
      </c>
      <c r="F464" s="108"/>
      <c r="G464" s="108"/>
      <c r="H464" s="108"/>
      <c r="I464" s="317" t="s">
        <v>344</v>
      </c>
      <c r="J464" s="108"/>
      <c r="K464" s="205"/>
    </row>
    <row r="465" spans="2:11">
      <c r="B465" s="204"/>
      <c r="C465" s="49" t="s">
        <v>128</v>
      </c>
      <c r="D465" s="88">
        <v>0</v>
      </c>
      <c r="E465" s="103">
        <v>3</v>
      </c>
      <c r="F465" s="108"/>
      <c r="G465" s="108"/>
      <c r="H465" s="108"/>
      <c r="I465" s="317" t="s">
        <v>146</v>
      </c>
      <c r="J465" s="108"/>
      <c r="K465" s="205"/>
    </row>
    <row r="466" spans="2:11" ht="41.25" customHeight="1">
      <c r="B466" s="204"/>
      <c r="C466" s="49" t="s">
        <v>200</v>
      </c>
      <c r="D466" s="88">
        <v>200</v>
      </c>
      <c r="E466" s="103">
        <v>1800</v>
      </c>
      <c r="F466" s="108"/>
      <c r="G466" s="108"/>
      <c r="H466" s="108"/>
      <c r="I466" s="317" t="s">
        <v>345</v>
      </c>
      <c r="J466" s="108"/>
      <c r="K466" s="205"/>
    </row>
    <row r="467" spans="2:11" ht="15" thickBot="1">
      <c r="B467" s="79" t="s">
        <v>95</v>
      </c>
      <c r="C467" s="80"/>
      <c r="D467" s="261">
        <v>2031015.13</v>
      </c>
      <c r="E467" s="261">
        <v>5413386.7999999998</v>
      </c>
      <c r="F467" s="260">
        <v>2124890</v>
      </c>
      <c r="G467" s="260">
        <v>4249780</v>
      </c>
      <c r="H467" s="260">
        <v>6374670</v>
      </c>
      <c r="I467" s="260">
        <v>8499685</v>
      </c>
      <c r="J467" s="261">
        <v>1699199.0449999999</v>
      </c>
      <c r="K467" s="261">
        <v>200000</v>
      </c>
    </row>
    <row r="468" spans="2:11" ht="18.75" customHeight="1">
      <c r="B468" s="89"/>
      <c r="C468" s="90"/>
      <c r="D468" s="101"/>
      <c r="E468" s="120"/>
      <c r="F468" s="74"/>
      <c r="G468" s="74"/>
      <c r="H468" s="74"/>
      <c r="I468" s="74"/>
      <c r="J468" s="74"/>
      <c r="K468" s="74"/>
    </row>
    <row r="469" spans="2:11">
      <c r="B469" s="306" t="s">
        <v>47</v>
      </c>
      <c r="C469" s="305" t="s">
        <v>39</v>
      </c>
      <c r="D469" s="9"/>
      <c r="E469" s="9"/>
      <c r="F469" s="9"/>
      <c r="G469" s="9"/>
      <c r="H469" s="9"/>
      <c r="I469" s="9"/>
      <c r="J469" s="9"/>
      <c r="K469" s="9"/>
    </row>
    <row r="470" spans="2:11" ht="25.5">
      <c r="B470" s="306" t="s">
        <v>123</v>
      </c>
      <c r="C470" s="304">
        <v>104004</v>
      </c>
      <c r="D470" s="110"/>
      <c r="E470" s="110"/>
      <c r="F470" s="110"/>
      <c r="G470" s="110"/>
      <c r="H470" s="110"/>
      <c r="I470" s="110"/>
      <c r="J470" s="110"/>
      <c r="K470" s="110"/>
    </row>
    <row r="471" spans="2:11" ht="19.5" customHeight="1">
      <c r="B471" s="306" t="s">
        <v>124</v>
      </c>
      <c r="C471" s="305" t="s">
        <v>54</v>
      </c>
      <c r="D471" s="110"/>
      <c r="E471" s="110"/>
      <c r="F471" s="110"/>
      <c r="G471" s="110"/>
      <c r="H471" s="110"/>
      <c r="I471" s="110"/>
      <c r="J471" s="110"/>
      <c r="K471" s="110"/>
    </row>
    <row r="472" spans="2:11">
      <c r="B472" s="306" t="s">
        <v>25</v>
      </c>
      <c r="C472" s="304">
        <v>1190</v>
      </c>
      <c r="D472" s="448" t="s">
        <v>37</v>
      </c>
      <c r="E472" s="448"/>
      <c r="F472" s="448"/>
      <c r="G472" s="448"/>
      <c r="H472" s="448"/>
      <c r="I472" s="448"/>
      <c r="J472" s="448"/>
      <c r="K472" s="448"/>
    </row>
    <row r="473" spans="2:11" ht="15" customHeight="1">
      <c r="B473" s="306" t="s">
        <v>26</v>
      </c>
      <c r="C473" s="304">
        <v>31001</v>
      </c>
      <c r="D473" s="445" t="s">
        <v>297</v>
      </c>
      <c r="E473" s="445" t="s">
        <v>296</v>
      </c>
      <c r="F473" s="449" t="s">
        <v>295</v>
      </c>
      <c r="G473" s="449" t="s">
        <v>294</v>
      </c>
      <c r="H473" s="449" t="s">
        <v>293</v>
      </c>
      <c r="I473" s="445" t="s">
        <v>292</v>
      </c>
      <c r="J473" s="445" t="s">
        <v>304</v>
      </c>
      <c r="K473" s="445" t="s">
        <v>291</v>
      </c>
    </row>
    <row r="474" spans="2:11" ht="36.75" customHeight="1">
      <c r="B474" s="91" t="s">
        <v>10</v>
      </c>
      <c r="C474" s="116" t="s">
        <v>366</v>
      </c>
      <c r="D474" s="446"/>
      <c r="E474" s="446"/>
      <c r="F474" s="450"/>
      <c r="G474" s="450"/>
      <c r="H474" s="450"/>
      <c r="I474" s="446"/>
      <c r="J474" s="446"/>
      <c r="K474" s="446"/>
    </row>
    <row r="475" spans="2:11" ht="48.75" customHeight="1">
      <c r="B475" s="91" t="s">
        <v>27</v>
      </c>
      <c r="C475" s="27" t="s">
        <v>367</v>
      </c>
      <c r="D475" s="446"/>
      <c r="E475" s="446"/>
      <c r="F475" s="450"/>
      <c r="G475" s="450"/>
      <c r="H475" s="450"/>
      <c r="I475" s="446"/>
      <c r="J475" s="446"/>
      <c r="K475" s="446"/>
    </row>
    <row r="476" spans="2:11" ht="29.25" customHeight="1">
      <c r="B476" s="91" t="s">
        <v>14</v>
      </c>
      <c r="C476" s="305" t="s">
        <v>122</v>
      </c>
      <c r="D476" s="446"/>
      <c r="E476" s="446"/>
      <c r="F476" s="450"/>
      <c r="G476" s="450"/>
      <c r="H476" s="450"/>
      <c r="I476" s="446"/>
      <c r="J476" s="446"/>
      <c r="K476" s="446"/>
    </row>
    <row r="477" spans="2:11" ht="18.75" customHeight="1">
      <c r="B477" s="49" t="s">
        <v>28</v>
      </c>
      <c r="C477" s="208" t="s">
        <v>54</v>
      </c>
      <c r="D477" s="446"/>
      <c r="E477" s="446"/>
      <c r="F477" s="450"/>
      <c r="G477" s="450"/>
      <c r="H477" s="450"/>
      <c r="I477" s="446"/>
      <c r="J477" s="446"/>
      <c r="K477" s="446"/>
    </row>
    <row r="478" spans="2:11" ht="18" customHeight="1">
      <c r="B478" s="209"/>
      <c r="C478" s="210" t="s">
        <v>30</v>
      </c>
      <c r="D478" s="447"/>
      <c r="E478" s="447"/>
      <c r="F478" s="451"/>
      <c r="G478" s="451"/>
      <c r="H478" s="451"/>
      <c r="I478" s="447"/>
      <c r="J478" s="447"/>
      <c r="K478" s="447"/>
    </row>
    <row r="479" spans="2:11" ht="18.75" customHeight="1">
      <c r="B479" s="114"/>
      <c r="C479" s="283" t="s">
        <v>368</v>
      </c>
      <c r="D479" s="263"/>
      <c r="E479" s="263"/>
      <c r="F479" s="263"/>
      <c r="G479" s="269"/>
      <c r="H479" s="269"/>
      <c r="I479" s="269"/>
      <c r="J479" s="263"/>
      <c r="K479" s="263"/>
    </row>
    <row r="480" spans="2:11" ht="24.75" customHeight="1">
      <c r="B480" s="114"/>
      <c r="C480" s="283" t="s">
        <v>369</v>
      </c>
      <c r="D480" s="263"/>
      <c r="E480" s="263"/>
      <c r="F480" s="263"/>
      <c r="G480" s="269"/>
      <c r="H480" s="269"/>
      <c r="I480" s="269"/>
      <c r="J480" s="263"/>
      <c r="K480" s="263"/>
    </row>
    <row r="481" spans="2:11" s="52" customFormat="1" ht="19.5" customHeight="1">
      <c r="B481" s="211" t="s">
        <v>29</v>
      </c>
      <c r="C481" s="212"/>
      <c r="D481" s="213"/>
      <c r="E481" s="213"/>
      <c r="F481" s="214"/>
      <c r="G481" s="214"/>
      <c r="H481" s="214">
        <v>1017500</v>
      </c>
      <c r="I481" s="214">
        <v>1017500</v>
      </c>
      <c r="J481" s="221"/>
      <c r="K481" s="221"/>
    </row>
    <row r="482" spans="2:11" ht="18.75" customHeight="1">
      <c r="B482" s="89"/>
      <c r="C482" s="90"/>
      <c r="D482" s="101"/>
      <c r="E482" s="120"/>
      <c r="F482" s="74"/>
      <c r="G482" s="74"/>
      <c r="H482" s="74"/>
      <c r="I482" s="74"/>
      <c r="J482" s="74"/>
      <c r="K482" s="74"/>
    </row>
    <row r="483" spans="2:11">
      <c r="B483" s="306" t="s">
        <v>47</v>
      </c>
      <c r="C483" s="305" t="s">
        <v>39</v>
      </c>
      <c r="D483" s="9"/>
      <c r="E483" s="9"/>
      <c r="F483" s="9"/>
      <c r="G483" s="9"/>
      <c r="H483" s="9"/>
      <c r="I483" s="9"/>
      <c r="J483" s="9"/>
      <c r="K483" s="9"/>
    </row>
    <row r="484" spans="2:11" ht="25.5">
      <c r="B484" s="306" t="s">
        <v>123</v>
      </c>
      <c r="C484" s="304">
        <v>104004</v>
      </c>
      <c r="D484" s="110"/>
      <c r="E484" s="110"/>
      <c r="F484" s="110"/>
      <c r="G484" s="110"/>
      <c r="H484" s="110"/>
      <c r="I484" s="110"/>
      <c r="J484" s="110"/>
      <c r="K484" s="110"/>
    </row>
    <row r="485" spans="2:11" ht="19.5" customHeight="1">
      <c r="B485" s="306" t="s">
        <v>124</v>
      </c>
      <c r="C485" s="305" t="s">
        <v>54</v>
      </c>
      <c r="D485" s="110"/>
      <c r="E485" s="110"/>
      <c r="F485" s="110"/>
      <c r="G485" s="110"/>
      <c r="H485" s="110"/>
      <c r="I485" s="110"/>
      <c r="J485" s="110"/>
      <c r="K485" s="110"/>
    </row>
    <row r="486" spans="2:11">
      <c r="B486" s="306" t="s">
        <v>25</v>
      </c>
      <c r="C486" s="304">
        <v>1190</v>
      </c>
      <c r="D486" s="448" t="s">
        <v>37</v>
      </c>
      <c r="E486" s="448"/>
      <c r="F486" s="448"/>
      <c r="G486" s="448"/>
      <c r="H486" s="448"/>
      <c r="I486" s="448"/>
      <c r="J486" s="448"/>
      <c r="K486" s="448"/>
    </row>
    <row r="487" spans="2:11" ht="15" customHeight="1">
      <c r="B487" s="306" t="s">
        <v>26</v>
      </c>
      <c r="C487" s="304">
        <v>32001</v>
      </c>
      <c r="D487" s="445" t="s">
        <v>297</v>
      </c>
      <c r="E487" s="445" t="s">
        <v>296</v>
      </c>
      <c r="F487" s="449" t="s">
        <v>295</v>
      </c>
      <c r="G487" s="449" t="s">
        <v>294</v>
      </c>
      <c r="H487" s="449" t="s">
        <v>293</v>
      </c>
      <c r="I487" s="445" t="s">
        <v>292</v>
      </c>
      <c r="J487" s="445" t="s">
        <v>304</v>
      </c>
      <c r="K487" s="445" t="s">
        <v>291</v>
      </c>
    </row>
    <row r="488" spans="2:11" ht="36.75" customHeight="1">
      <c r="B488" s="91" t="s">
        <v>10</v>
      </c>
      <c r="C488" s="49" t="s">
        <v>381</v>
      </c>
      <c r="D488" s="446"/>
      <c r="E488" s="446"/>
      <c r="F488" s="450"/>
      <c r="G488" s="450"/>
      <c r="H488" s="450"/>
      <c r="I488" s="446"/>
      <c r="J488" s="446"/>
      <c r="K488" s="446"/>
    </row>
    <row r="489" spans="2:11" ht="68.25" customHeight="1">
      <c r="B489" s="91" t="s">
        <v>27</v>
      </c>
      <c r="C489" s="27" t="s">
        <v>370</v>
      </c>
      <c r="D489" s="446"/>
      <c r="E489" s="446"/>
      <c r="F489" s="450"/>
      <c r="G489" s="450"/>
      <c r="H489" s="450"/>
      <c r="I489" s="446"/>
      <c r="J489" s="446"/>
      <c r="K489" s="446"/>
    </row>
    <row r="490" spans="2:11" ht="29.25" customHeight="1">
      <c r="B490" s="91" t="s">
        <v>14</v>
      </c>
      <c r="C490" s="305" t="s">
        <v>364</v>
      </c>
      <c r="D490" s="446"/>
      <c r="E490" s="446"/>
      <c r="F490" s="450"/>
      <c r="G490" s="450"/>
      <c r="H490" s="450"/>
      <c r="I490" s="446"/>
      <c r="J490" s="446"/>
      <c r="K490" s="446"/>
    </row>
    <row r="491" spans="2:11" ht="21.75" customHeight="1">
      <c r="B491" s="49" t="s">
        <v>28</v>
      </c>
      <c r="C491" s="208" t="s">
        <v>54</v>
      </c>
      <c r="D491" s="446"/>
      <c r="E491" s="446"/>
      <c r="F491" s="450"/>
      <c r="G491" s="450"/>
      <c r="H491" s="450"/>
      <c r="I491" s="446"/>
      <c r="J491" s="446"/>
      <c r="K491" s="446"/>
    </row>
    <row r="492" spans="2:11" ht="18" customHeight="1">
      <c r="B492" s="209"/>
      <c r="C492" s="210" t="s">
        <v>30</v>
      </c>
      <c r="D492" s="447"/>
      <c r="E492" s="447"/>
      <c r="F492" s="451"/>
      <c r="G492" s="451"/>
      <c r="H492" s="451"/>
      <c r="I492" s="447"/>
      <c r="J492" s="447"/>
      <c r="K492" s="447"/>
    </row>
    <row r="493" spans="2:11" s="31" customFormat="1" ht="30" customHeight="1">
      <c r="B493" s="38"/>
      <c r="C493" s="38" t="s">
        <v>382</v>
      </c>
      <c r="D493" s="310"/>
      <c r="E493" s="310"/>
      <c r="F493" s="311">
        <v>2</v>
      </c>
      <c r="G493" s="311">
        <v>5</v>
      </c>
      <c r="H493" s="311">
        <v>9</v>
      </c>
      <c r="I493" s="311">
        <v>11</v>
      </c>
      <c r="J493" s="311"/>
      <c r="K493" s="311"/>
    </row>
    <row r="494" spans="2:11" s="31" customFormat="1" ht="18" customHeight="1">
      <c r="B494" s="38"/>
      <c r="C494" s="38" t="s">
        <v>383</v>
      </c>
      <c r="D494" s="310"/>
      <c r="E494" s="310"/>
      <c r="F494" s="311"/>
      <c r="G494" s="311"/>
      <c r="H494" s="311">
        <v>1</v>
      </c>
      <c r="I494" s="311">
        <v>1</v>
      </c>
      <c r="J494" s="311">
        <v>2</v>
      </c>
      <c r="K494" s="311">
        <v>3</v>
      </c>
    </row>
    <row r="495" spans="2:11" s="31" customFormat="1" ht="18.75" customHeight="1">
      <c r="B495" s="38"/>
      <c r="C495" s="283" t="s">
        <v>384</v>
      </c>
      <c r="D495" s="310"/>
      <c r="E495" s="310"/>
      <c r="F495" s="311"/>
      <c r="G495" s="311"/>
      <c r="H495" s="311">
        <v>1</v>
      </c>
      <c r="I495" s="311">
        <v>1</v>
      </c>
      <c r="J495" s="311">
        <v>2</v>
      </c>
      <c r="K495" s="311">
        <v>2</v>
      </c>
    </row>
    <row r="496" spans="2:11" s="31" customFormat="1" ht="27" customHeight="1">
      <c r="B496" s="38"/>
      <c r="C496" s="283" t="s">
        <v>385</v>
      </c>
      <c r="D496" s="310"/>
      <c r="E496" s="310"/>
      <c r="F496" s="311"/>
      <c r="G496" s="311"/>
      <c r="H496" s="311">
        <v>1</v>
      </c>
      <c r="I496" s="311">
        <v>1</v>
      </c>
      <c r="J496" s="311">
        <v>1</v>
      </c>
      <c r="K496" s="311">
        <v>1</v>
      </c>
    </row>
    <row r="497" spans="2:11" ht="29.25" customHeight="1">
      <c r="B497" s="114"/>
      <c r="C497" s="283" t="s">
        <v>386</v>
      </c>
      <c r="D497" s="263"/>
      <c r="E497" s="263"/>
      <c r="F497" s="300">
        <v>3</v>
      </c>
      <c r="G497" s="300">
        <v>6</v>
      </c>
      <c r="H497" s="300">
        <v>9</v>
      </c>
      <c r="I497" s="300">
        <v>10</v>
      </c>
      <c r="J497" s="312">
        <v>10</v>
      </c>
      <c r="K497" s="312">
        <v>10</v>
      </c>
    </row>
    <row r="498" spans="2:11" s="52" customFormat="1" ht="19.5" customHeight="1">
      <c r="B498" s="211" t="s">
        <v>29</v>
      </c>
      <c r="C498" s="212"/>
      <c r="D498" s="213"/>
      <c r="E498" s="213"/>
      <c r="F498" s="313">
        <v>1348790</v>
      </c>
      <c r="G498" s="313">
        <v>2719280</v>
      </c>
      <c r="H498" s="313">
        <v>5521470</v>
      </c>
      <c r="I498" s="313">
        <v>6000000</v>
      </c>
      <c r="J498" s="313">
        <v>6407300</v>
      </c>
      <c r="K498" s="313">
        <v>6909300</v>
      </c>
    </row>
    <row r="499" spans="2:11" ht="30.75" customHeight="1">
      <c r="B499" s="89"/>
      <c r="C499" s="90"/>
      <c r="D499" s="94"/>
      <c r="E499" s="142"/>
      <c r="F499" s="143"/>
      <c r="G499" s="143"/>
      <c r="H499" s="143"/>
      <c r="I499" s="143"/>
      <c r="J499" s="143"/>
      <c r="K499" s="143"/>
    </row>
    <row r="500" spans="2:11">
      <c r="B500" s="199"/>
      <c r="C500" s="199"/>
      <c r="D500" s="200"/>
      <c r="E500" s="200"/>
      <c r="F500" s="201"/>
      <c r="G500" s="201"/>
      <c r="H500" s="201"/>
      <c r="I500" s="200"/>
      <c r="J500" s="201"/>
      <c r="K500" s="200"/>
    </row>
    <row r="501" spans="2:11">
      <c r="B501" s="144" t="s">
        <v>34</v>
      </c>
      <c r="C501" s="144" t="s">
        <v>35</v>
      </c>
      <c r="D501" s="145"/>
      <c r="E501" s="146"/>
      <c r="F501" s="146"/>
      <c r="G501" s="146"/>
      <c r="H501" s="146"/>
      <c r="I501" s="146"/>
      <c r="J501" s="146"/>
      <c r="K501" s="146"/>
    </row>
    <row r="502" spans="2:11" ht="31.5" customHeight="1">
      <c r="B502" s="69">
        <v>1224</v>
      </c>
      <c r="C502" s="27" t="s">
        <v>152</v>
      </c>
      <c r="D502" s="147"/>
      <c r="E502" s="148"/>
      <c r="F502" s="148"/>
      <c r="G502" s="148"/>
      <c r="H502" s="148"/>
      <c r="I502" s="148"/>
      <c r="J502" s="148"/>
      <c r="K502" s="148"/>
    </row>
    <row r="503" spans="2:11" ht="13.5" customHeight="1">
      <c r="B503" s="82"/>
      <c r="C503" s="82"/>
      <c r="D503" s="83"/>
      <c r="E503" s="83"/>
      <c r="F503" s="83"/>
      <c r="G503" s="83"/>
      <c r="H503" s="83"/>
      <c r="I503" s="83"/>
      <c r="J503" s="83"/>
      <c r="K503" s="83"/>
    </row>
    <row r="504" spans="2:11">
      <c r="B504" s="72" t="s">
        <v>36</v>
      </c>
      <c r="C504" s="71"/>
      <c r="D504" s="70"/>
      <c r="E504" s="70"/>
      <c r="F504" s="70"/>
      <c r="G504" s="70"/>
      <c r="H504" s="70"/>
      <c r="I504" s="70"/>
      <c r="J504" s="70"/>
      <c r="K504" s="70"/>
    </row>
    <row r="505" spans="2:11">
      <c r="B505" s="84" t="s">
        <v>47</v>
      </c>
      <c r="C505" s="149" t="s">
        <v>39</v>
      </c>
      <c r="D505" s="83"/>
      <c r="E505" s="83"/>
      <c r="F505" s="83"/>
      <c r="G505" s="83"/>
      <c r="H505" s="83"/>
      <c r="I505" s="83"/>
      <c r="J505" s="83"/>
      <c r="K505" s="83"/>
    </row>
    <row r="506" spans="2:11" ht="25.5">
      <c r="B506" s="39" t="s">
        <v>123</v>
      </c>
      <c r="C506" s="62">
        <v>104004</v>
      </c>
      <c r="D506" s="83"/>
      <c r="E506" s="83"/>
      <c r="F506" s="83"/>
      <c r="G506" s="83"/>
      <c r="H506" s="83"/>
      <c r="I506" s="83"/>
      <c r="J506" s="83"/>
      <c r="K506" s="83"/>
    </row>
    <row r="507" spans="2:11">
      <c r="B507" s="39" t="s">
        <v>124</v>
      </c>
      <c r="C507" s="63" t="s">
        <v>54</v>
      </c>
      <c r="D507" s="83"/>
      <c r="E507" s="83"/>
      <c r="F507" s="83"/>
      <c r="G507" s="83"/>
      <c r="H507" s="83"/>
      <c r="I507" s="83"/>
      <c r="J507" s="83"/>
      <c r="K507" s="83"/>
    </row>
    <row r="508" spans="2:11">
      <c r="B508" s="85" t="s">
        <v>89</v>
      </c>
      <c r="C508" s="87">
        <v>1224</v>
      </c>
      <c r="D508" s="448" t="s">
        <v>37</v>
      </c>
      <c r="E508" s="448"/>
      <c r="F508" s="448"/>
      <c r="G508" s="448"/>
      <c r="H508" s="448"/>
      <c r="I508" s="448"/>
      <c r="J508" s="448"/>
      <c r="K508" s="448"/>
    </row>
    <row r="509" spans="2:11" ht="15" customHeight="1">
      <c r="B509" s="76" t="s">
        <v>90</v>
      </c>
      <c r="C509" s="87">
        <v>11006</v>
      </c>
      <c r="D509" s="445" t="s">
        <v>297</v>
      </c>
      <c r="E509" s="445" t="s">
        <v>296</v>
      </c>
      <c r="F509" s="449" t="s">
        <v>295</v>
      </c>
      <c r="G509" s="449" t="s">
        <v>294</v>
      </c>
      <c r="H509" s="449" t="s">
        <v>293</v>
      </c>
      <c r="I509" s="445" t="s">
        <v>292</v>
      </c>
      <c r="J509" s="445" t="s">
        <v>304</v>
      </c>
      <c r="K509" s="445" t="s">
        <v>291</v>
      </c>
    </row>
    <row r="510" spans="2:11" ht="43.5" customHeight="1">
      <c r="B510" s="76" t="s">
        <v>91</v>
      </c>
      <c r="C510" s="62" t="s">
        <v>162</v>
      </c>
      <c r="D510" s="446"/>
      <c r="E510" s="446"/>
      <c r="F510" s="450"/>
      <c r="G510" s="450"/>
      <c r="H510" s="450"/>
      <c r="I510" s="446"/>
      <c r="J510" s="446"/>
      <c r="K510" s="446"/>
    </row>
    <row r="511" spans="2:11" ht="61.5" customHeight="1">
      <c r="B511" s="76" t="s">
        <v>92</v>
      </c>
      <c r="C511" s="63" t="s">
        <v>163</v>
      </c>
      <c r="D511" s="446"/>
      <c r="E511" s="446"/>
      <c r="F511" s="450"/>
      <c r="G511" s="450"/>
      <c r="H511" s="450"/>
      <c r="I511" s="446"/>
      <c r="J511" s="446"/>
      <c r="K511" s="446"/>
    </row>
    <row r="512" spans="2:11" ht="18" customHeight="1">
      <c r="B512" s="91" t="s">
        <v>14</v>
      </c>
      <c r="C512" s="49" t="s">
        <v>41</v>
      </c>
      <c r="D512" s="446"/>
      <c r="E512" s="446"/>
      <c r="F512" s="450"/>
      <c r="G512" s="450"/>
      <c r="H512" s="450"/>
      <c r="I512" s="446"/>
      <c r="J512" s="446"/>
      <c r="K512" s="446"/>
    </row>
    <row r="513" spans="2:11" ht="21" customHeight="1">
      <c r="B513" s="91" t="s">
        <v>28</v>
      </c>
      <c r="C513" s="149" t="s">
        <v>50</v>
      </c>
      <c r="D513" s="446"/>
      <c r="E513" s="446"/>
      <c r="F513" s="450"/>
      <c r="G513" s="450"/>
      <c r="H513" s="450"/>
      <c r="I513" s="446"/>
      <c r="J513" s="446"/>
      <c r="K513" s="446"/>
    </row>
    <row r="514" spans="2:11">
      <c r="B514" s="454" t="s">
        <v>96</v>
      </c>
      <c r="C514" s="454"/>
      <c r="D514" s="447"/>
      <c r="E514" s="447"/>
      <c r="F514" s="451"/>
      <c r="G514" s="451"/>
      <c r="H514" s="451"/>
      <c r="I514" s="447"/>
      <c r="J514" s="447"/>
      <c r="K514" s="447"/>
    </row>
    <row r="515" spans="2:11" ht="21" customHeight="1">
      <c r="B515" s="452" t="s">
        <v>164</v>
      </c>
      <c r="C515" s="453"/>
      <c r="D515" s="26">
        <v>0</v>
      </c>
      <c r="E515" s="26">
        <v>0</v>
      </c>
      <c r="F515" s="26">
        <v>20</v>
      </c>
      <c r="G515" s="26">
        <v>45</v>
      </c>
      <c r="H515" s="26">
        <v>70</v>
      </c>
      <c r="I515" s="231">
        <v>100</v>
      </c>
      <c r="J515" s="231">
        <v>100</v>
      </c>
      <c r="K515" s="231">
        <v>100</v>
      </c>
    </row>
    <row r="516" spans="2:11">
      <c r="B516" s="79" t="s">
        <v>95</v>
      </c>
      <c r="C516" s="80"/>
      <c r="D516" s="81">
        <v>0</v>
      </c>
      <c r="E516" s="81">
        <v>0</v>
      </c>
      <c r="F516" s="81">
        <v>187500</v>
      </c>
      <c r="G516" s="81">
        <v>187500</v>
      </c>
      <c r="H516" s="81">
        <v>375000</v>
      </c>
      <c r="I516" s="81">
        <v>375000</v>
      </c>
      <c r="J516" s="81">
        <v>375000</v>
      </c>
      <c r="K516" s="81">
        <v>375000</v>
      </c>
    </row>
    <row r="517" spans="2:11" ht="10.5" customHeight="1">
      <c r="B517" s="82"/>
      <c r="C517" s="82"/>
      <c r="D517" s="83"/>
      <c r="E517" s="83"/>
      <c r="F517" s="83"/>
      <c r="G517" s="83"/>
      <c r="H517" s="83"/>
      <c r="I517" s="83"/>
      <c r="J517" s="83"/>
      <c r="K517" s="83"/>
    </row>
    <row r="518" spans="2:11" ht="0.75" hidden="1" customHeight="1">
      <c r="B518" s="84" t="s">
        <v>47</v>
      </c>
      <c r="C518" s="73" t="s">
        <v>39</v>
      </c>
      <c r="D518" s="83"/>
      <c r="E518" s="83"/>
      <c r="F518" s="83"/>
      <c r="G518" s="83"/>
      <c r="H518" s="83"/>
      <c r="I518" s="83"/>
      <c r="J518" s="83"/>
      <c r="K518" s="83"/>
    </row>
    <row r="519" spans="2:11" ht="25.5" hidden="1">
      <c r="B519" s="39" t="s">
        <v>123</v>
      </c>
      <c r="C519" s="206">
        <v>105013</v>
      </c>
      <c r="D519" s="83"/>
      <c r="E519" s="83"/>
      <c r="F519" s="83"/>
      <c r="G519" s="83"/>
      <c r="H519" s="83"/>
      <c r="I519" s="83"/>
      <c r="J519" s="83"/>
      <c r="K519" s="83"/>
    </row>
    <row r="520" spans="2:11" ht="21" hidden="1" customHeight="1">
      <c r="B520" s="39" t="s">
        <v>124</v>
      </c>
      <c r="C520" s="150" t="s">
        <v>172</v>
      </c>
      <c r="D520" s="83"/>
      <c r="E520" s="83"/>
      <c r="F520" s="83"/>
      <c r="G520" s="83"/>
      <c r="H520" s="83"/>
      <c r="I520" s="83"/>
      <c r="J520" s="83"/>
      <c r="K520" s="83"/>
    </row>
    <row r="521" spans="2:11" hidden="1">
      <c r="B521" s="85" t="s">
        <v>89</v>
      </c>
      <c r="C521" s="69">
        <v>1224</v>
      </c>
      <c r="D521" s="448" t="s">
        <v>37</v>
      </c>
      <c r="E521" s="448"/>
      <c r="F521" s="448"/>
      <c r="G521" s="448"/>
      <c r="H521" s="448"/>
      <c r="I521" s="448"/>
      <c r="J521" s="448"/>
      <c r="K521" s="448"/>
    </row>
    <row r="522" spans="2:11" ht="15" hidden="1" customHeight="1">
      <c r="B522" s="76" t="s">
        <v>90</v>
      </c>
      <c r="C522" s="109">
        <v>11009</v>
      </c>
      <c r="D522" s="445" t="s">
        <v>139</v>
      </c>
      <c r="E522" s="445" t="s">
        <v>140</v>
      </c>
      <c r="F522" s="449" t="s">
        <v>141</v>
      </c>
      <c r="G522" s="449" t="s">
        <v>142</v>
      </c>
      <c r="H522" s="449" t="s">
        <v>143</v>
      </c>
      <c r="I522" s="445" t="s">
        <v>144</v>
      </c>
      <c r="J522" s="449" t="s">
        <v>143</v>
      </c>
      <c r="K522" s="445" t="s">
        <v>144</v>
      </c>
    </row>
    <row r="523" spans="2:11" ht="39" hidden="1" customHeight="1">
      <c r="B523" s="76" t="s">
        <v>91</v>
      </c>
      <c r="C523" s="75" t="s">
        <v>168</v>
      </c>
      <c r="D523" s="446"/>
      <c r="E523" s="446"/>
      <c r="F523" s="450"/>
      <c r="G523" s="450"/>
      <c r="H523" s="450"/>
      <c r="I523" s="446"/>
      <c r="J523" s="450"/>
      <c r="K523" s="446"/>
    </row>
    <row r="524" spans="2:11" ht="64.5" hidden="1" customHeight="1">
      <c r="B524" s="76" t="s">
        <v>92</v>
      </c>
      <c r="C524" s="150" t="s">
        <v>169</v>
      </c>
      <c r="D524" s="446"/>
      <c r="E524" s="446"/>
      <c r="F524" s="450"/>
      <c r="G524" s="450"/>
      <c r="H524" s="450"/>
      <c r="I524" s="446"/>
      <c r="J524" s="450"/>
      <c r="K524" s="446"/>
    </row>
    <row r="525" spans="2:11" ht="18" hidden="1" customHeight="1">
      <c r="B525" s="91" t="s">
        <v>14</v>
      </c>
      <c r="C525" s="11" t="s">
        <v>41</v>
      </c>
      <c r="D525" s="446"/>
      <c r="E525" s="446"/>
      <c r="F525" s="450"/>
      <c r="G525" s="450"/>
      <c r="H525" s="450"/>
      <c r="I525" s="446"/>
      <c r="J525" s="450"/>
      <c r="K525" s="446"/>
    </row>
    <row r="526" spans="2:11" ht="6.75" hidden="1" customHeight="1">
      <c r="B526" s="91" t="s">
        <v>28</v>
      </c>
      <c r="C526" s="73" t="s">
        <v>50</v>
      </c>
      <c r="D526" s="446"/>
      <c r="E526" s="446"/>
      <c r="F526" s="450"/>
      <c r="G526" s="450"/>
      <c r="H526" s="450"/>
      <c r="I526" s="446"/>
      <c r="J526" s="450"/>
      <c r="K526" s="446"/>
    </row>
    <row r="527" spans="2:11" hidden="1">
      <c r="B527" s="454" t="s">
        <v>96</v>
      </c>
      <c r="C527" s="454"/>
      <c r="D527" s="447"/>
      <c r="E527" s="447"/>
      <c r="F527" s="451"/>
      <c r="G527" s="451"/>
      <c r="H527" s="451"/>
      <c r="I527" s="447"/>
      <c r="J527" s="451"/>
      <c r="K527" s="447"/>
    </row>
    <row r="528" spans="2:11" ht="21" hidden="1" customHeight="1">
      <c r="B528" s="452" t="s">
        <v>170</v>
      </c>
      <c r="C528" s="453"/>
      <c r="D528" s="26"/>
      <c r="E528" s="26"/>
      <c r="F528" s="26"/>
      <c r="G528" s="26"/>
      <c r="H528" s="26"/>
      <c r="I528" s="26"/>
      <c r="J528" s="26"/>
      <c r="K528" s="26"/>
    </row>
    <row r="529" spans="2:11" ht="36" hidden="1" customHeight="1">
      <c r="B529" s="11"/>
      <c r="C529" s="11"/>
      <c r="D529" s="26"/>
      <c r="E529" s="26"/>
      <c r="F529" s="26"/>
      <c r="G529" s="26"/>
      <c r="H529" s="26"/>
      <c r="I529" s="26"/>
      <c r="J529" s="26"/>
      <c r="K529" s="26"/>
    </row>
    <row r="530" spans="2:11" ht="68.25" hidden="1" customHeight="1">
      <c r="B530" s="11"/>
      <c r="C530" s="11"/>
      <c r="D530" s="26"/>
      <c r="E530" s="26"/>
      <c r="F530" s="26"/>
      <c r="G530" s="26"/>
      <c r="H530" s="26"/>
      <c r="I530" s="26"/>
      <c r="J530" s="26"/>
      <c r="K530" s="26"/>
    </row>
    <row r="531" spans="2:11" ht="39" hidden="1" customHeight="1">
      <c r="B531" s="11"/>
      <c r="C531" s="11"/>
      <c r="D531" s="26"/>
      <c r="E531" s="26"/>
      <c r="F531" s="26"/>
      <c r="G531" s="26"/>
      <c r="H531" s="26"/>
      <c r="I531" s="26"/>
      <c r="J531" s="26"/>
      <c r="K531" s="26"/>
    </row>
    <row r="532" spans="2:11" ht="44.25" hidden="1" customHeight="1">
      <c r="B532" s="77"/>
      <c r="C532" s="11"/>
      <c r="D532" s="26"/>
      <c r="E532" s="26"/>
      <c r="F532" s="26"/>
      <c r="G532" s="26"/>
      <c r="H532" s="26"/>
      <c r="I532" s="26"/>
      <c r="J532" s="26"/>
      <c r="K532" s="26"/>
    </row>
    <row r="533" spans="2:11" ht="31.5" hidden="1" customHeight="1">
      <c r="B533" s="79" t="s">
        <v>95</v>
      </c>
      <c r="C533" s="80"/>
      <c r="D533" s="81"/>
      <c r="E533" s="81"/>
      <c r="F533" s="81"/>
      <c r="G533" s="81"/>
      <c r="H533" s="81"/>
      <c r="I533" s="81"/>
      <c r="J533" s="81"/>
      <c r="K533" s="81"/>
    </row>
    <row r="534" spans="2:11" s="31" customFormat="1">
      <c r="B534" s="89"/>
      <c r="C534" s="90"/>
      <c r="D534" s="94"/>
      <c r="E534" s="94"/>
      <c r="F534" s="94"/>
      <c r="G534" s="94"/>
      <c r="H534" s="94"/>
      <c r="I534" s="94"/>
      <c r="J534" s="94"/>
      <c r="K534" s="94"/>
    </row>
    <row r="535" spans="2:11">
      <c r="B535" s="84" t="s">
        <v>47</v>
      </c>
      <c r="C535" s="73" t="s">
        <v>39</v>
      </c>
      <c r="D535" s="83"/>
      <c r="E535" s="83"/>
      <c r="F535" s="83"/>
      <c r="G535" s="83"/>
      <c r="H535" s="83"/>
      <c r="I535" s="83"/>
      <c r="J535" s="83"/>
      <c r="K535" s="83"/>
    </row>
    <row r="536" spans="2:11" ht="25.5">
      <c r="B536" s="39" t="s">
        <v>123</v>
      </c>
      <c r="C536" s="75">
        <v>104004</v>
      </c>
      <c r="D536" s="83"/>
      <c r="E536" s="83"/>
      <c r="F536" s="83"/>
      <c r="G536" s="83"/>
      <c r="H536" s="83"/>
      <c r="I536" s="83"/>
      <c r="J536" s="83"/>
      <c r="K536" s="83"/>
    </row>
    <row r="537" spans="2:11">
      <c r="B537" s="39" t="s">
        <v>124</v>
      </c>
      <c r="C537" s="150" t="s">
        <v>54</v>
      </c>
      <c r="D537" s="83"/>
      <c r="E537" s="83"/>
      <c r="F537" s="83"/>
      <c r="G537" s="83"/>
      <c r="H537" s="83"/>
      <c r="I537" s="83"/>
      <c r="J537" s="83"/>
      <c r="K537" s="83"/>
    </row>
    <row r="538" spans="2:11">
      <c r="B538" s="85" t="s">
        <v>89</v>
      </c>
      <c r="C538" s="69">
        <v>1224</v>
      </c>
      <c r="D538" s="448" t="s">
        <v>37</v>
      </c>
      <c r="E538" s="448"/>
      <c r="F538" s="448"/>
      <c r="G538" s="448"/>
      <c r="H538" s="448"/>
      <c r="I538" s="448"/>
      <c r="J538" s="448"/>
      <c r="K538" s="448"/>
    </row>
    <row r="539" spans="2:11" ht="15" customHeight="1">
      <c r="B539" s="76" t="s">
        <v>90</v>
      </c>
      <c r="C539" s="69">
        <v>12001</v>
      </c>
      <c r="D539" s="445" t="s">
        <v>297</v>
      </c>
      <c r="E539" s="445" t="s">
        <v>296</v>
      </c>
      <c r="F539" s="449" t="s">
        <v>295</v>
      </c>
      <c r="G539" s="449" t="s">
        <v>294</v>
      </c>
      <c r="H539" s="449" t="s">
        <v>293</v>
      </c>
      <c r="I539" s="445" t="s">
        <v>292</v>
      </c>
      <c r="J539" s="445" t="s">
        <v>304</v>
      </c>
      <c r="K539" s="445" t="s">
        <v>291</v>
      </c>
    </row>
    <row r="540" spans="2:11" ht="41.25" customHeight="1">
      <c r="B540" s="76" t="s">
        <v>91</v>
      </c>
      <c r="C540" s="62" t="s">
        <v>359</v>
      </c>
      <c r="D540" s="446"/>
      <c r="E540" s="446"/>
      <c r="F540" s="450"/>
      <c r="G540" s="450"/>
      <c r="H540" s="450"/>
      <c r="I540" s="446"/>
      <c r="J540" s="446"/>
      <c r="K540" s="446"/>
    </row>
    <row r="541" spans="2:11" ht="45.75" customHeight="1">
      <c r="B541" s="76" t="s">
        <v>92</v>
      </c>
      <c r="C541" s="150" t="s">
        <v>360</v>
      </c>
      <c r="D541" s="446"/>
      <c r="E541" s="446"/>
      <c r="F541" s="450"/>
      <c r="G541" s="450"/>
      <c r="H541" s="450"/>
      <c r="I541" s="446"/>
      <c r="J541" s="446"/>
      <c r="K541" s="446"/>
    </row>
    <row r="542" spans="2:11" ht="18" customHeight="1">
      <c r="B542" s="91" t="s">
        <v>14</v>
      </c>
      <c r="C542" s="11" t="s">
        <v>38</v>
      </c>
      <c r="D542" s="446"/>
      <c r="E542" s="446"/>
      <c r="F542" s="450"/>
      <c r="G542" s="450"/>
      <c r="H542" s="450"/>
      <c r="I542" s="446"/>
      <c r="J542" s="446"/>
      <c r="K542" s="446"/>
    </row>
    <row r="543" spans="2:11" ht="30.75" customHeight="1">
      <c r="B543" s="11" t="s">
        <v>48</v>
      </c>
      <c r="C543" s="49" t="s">
        <v>361</v>
      </c>
      <c r="D543" s="446"/>
      <c r="E543" s="446"/>
      <c r="F543" s="450"/>
      <c r="G543" s="450"/>
      <c r="H543" s="450"/>
      <c r="I543" s="446"/>
      <c r="J543" s="446"/>
      <c r="K543" s="446"/>
    </row>
    <row r="544" spans="2:11">
      <c r="B544" s="454" t="s">
        <v>96</v>
      </c>
      <c r="C544" s="454"/>
      <c r="D544" s="447"/>
      <c r="E544" s="447"/>
      <c r="F544" s="451"/>
      <c r="G544" s="451"/>
      <c r="H544" s="451"/>
      <c r="I544" s="447"/>
      <c r="J544" s="447"/>
      <c r="K544" s="447"/>
    </row>
    <row r="545" spans="2:11" ht="21" customHeight="1">
      <c r="B545" s="452" t="s">
        <v>49</v>
      </c>
      <c r="C545" s="453"/>
      <c r="D545" s="314">
        <v>1052</v>
      </c>
      <c r="E545" s="314">
        <v>1000</v>
      </c>
      <c r="F545" s="314"/>
      <c r="G545" s="314"/>
      <c r="H545" s="314"/>
      <c r="I545" s="314">
        <v>800</v>
      </c>
      <c r="J545" s="314">
        <v>2300</v>
      </c>
      <c r="K545" s="314">
        <v>2000</v>
      </c>
    </row>
    <row r="546" spans="2:11" ht="21" customHeight="1">
      <c r="B546" s="452" t="s">
        <v>51</v>
      </c>
      <c r="C546" s="453"/>
      <c r="D546" s="314"/>
      <c r="E546" s="314">
        <v>800</v>
      </c>
      <c r="F546" s="314"/>
      <c r="G546" s="314"/>
      <c r="H546" s="314"/>
      <c r="I546" s="314">
        <v>1500</v>
      </c>
      <c r="J546" s="314">
        <v>0</v>
      </c>
      <c r="K546" s="314">
        <v>0</v>
      </c>
    </row>
    <row r="547" spans="2:11" ht="21" customHeight="1">
      <c r="B547" s="452" t="s">
        <v>362</v>
      </c>
      <c r="C547" s="453"/>
      <c r="D547" s="314"/>
      <c r="E547" s="314">
        <v>600</v>
      </c>
      <c r="F547" s="314"/>
      <c r="G547" s="314"/>
      <c r="H547" s="314"/>
      <c r="I547" s="314">
        <v>1000</v>
      </c>
      <c r="J547" s="314">
        <v>0</v>
      </c>
      <c r="K547" s="314">
        <v>0</v>
      </c>
    </row>
    <row r="548" spans="2:11">
      <c r="B548" s="79" t="s">
        <v>95</v>
      </c>
      <c r="C548" s="80"/>
      <c r="D548" s="118">
        <v>6552595.0099999998</v>
      </c>
      <c r="E548" s="118">
        <v>7000000</v>
      </c>
      <c r="F548" s="100">
        <f>+I548/4</f>
        <v>3750000</v>
      </c>
      <c r="G548" s="100">
        <f>+I548/2</f>
        <v>7500000</v>
      </c>
      <c r="H548" s="100">
        <f>+I548/4*3</f>
        <v>11250000</v>
      </c>
      <c r="I548" s="118">
        <v>15000000</v>
      </c>
      <c r="J548" s="118">
        <v>15000000</v>
      </c>
      <c r="K548" s="118">
        <v>14000000</v>
      </c>
    </row>
    <row r="549" spans="2:11">
      <c r="B549" s="82"/>
      <c r="C549" s="82"/>
      <c r="D549" s="83"/>
      <c r="E549" s="83"/>
      <c r="F549" s="83"/>
      <c r="G549" s="83"/>
      <c r="H549" s="83"/>
      <c r="I549" s="83"/>
      <c r="J549" s="83"/>
      <c r="K549" s="83"/>
    </row>
    <row r="550" spans="2:11" hidden="1">
      <c r="B550" s="84" t="s">
        <v>47</v>
      </c>
      <c r="C550" s="73" t="s">
        <v>39</v>
      </c>
      <c r="D550" s="83"/>
      <c r="E550" s="83"/>
      <c r="F550" s="83"/>
      <c r="G550" s="83"/>
      <c r="H550" s="83"/>
      <c r="I550" s="83"/>
      <c r="J550" s="83"/>
      <c r="K550" s="83"/>
    </row>
    <row r="551" spans="2:11" ht="25.5" hidden="1">
      <c r="B551" s="39" t="s">
        <v>123</v>
      </c>
      <c r="C551" s="75">
        <v>104004</v>
      </c>
      <c r="D551" s="83"/>
      <c r="E551" s="83"/>
      <c r="F551" s="83"/>
      <c r="G551" s="83"/>
      <c r="H551" s="83"/>
      <c r="I551" s="83"/>
      <c r="J551" s="83"/>
      <c r="K551" s="83"/>
    </row>
    <row r="552" spans="2:11" hidden="1">
      <c r="B552" s="39" t="s">
        <v>124</v>
      </c>
      <c r="C552" s="150" t="s">
        <v>54</v>
      </c>
      <c r="D552" s="83"/>
      <c r="E552" s="83"/>
      <c r="F552" s="83"/>
      <c r="G552" s="83"/>
      <c r="H552" s="83"/>
      <c r="I552" s="83"/>
      <c r="J552" s="83"/>
      <c r="K552" s="83"/>
    </row>
    <row r="553" spans="2:11" hidden="1">
      <c r="B553" s="85" t="s">
        <v>89</v>
      </c>
      <c r="C553" s="69">
        <v>1224</v>
      </c>
      <c r="D553" s="448" t="s">
        <v>37</v>
      </c>
      <c r="E553" s="448"/>
      <c r="F553" s="448"/>
      <c r="G553" s="448"/>
      <c r="H553" s="448"/>
      <c r="I553" s="448"/>
      <c r="J553" s="448"/>
      <c r="K553" s="448"/>
    </row>
    <row r="554" spans="2:11" ht="1.5" customHeight="1">
      <c r="B554" s="76" t="s">
        <v>90</v>
      </c>
      <c r="C554" s="109">
        <v>12003</v>
      </c>
      <c r="D554" s="445" t="s">
        <v>139</v>
      </c>
      <c r="E554" s="445" t="s">
        <v>140</v>
      </c>
      <c r="F554" s="449" t="s">
        <v>141</v>
      </c>
      <c r="G554" s="449" t="s">
        <v>142</v>
      </c>
      <c r="H554" s="449" t="s">
        <v>143</v>
      </c>
      <c r="I554" s="445" t="s">
        <v>144</v>
      </c>
      <c r="J554" s="449" t="s">
        <v>143</v>
      </c>
      <c r="K554" s="445" t="s">
        <v>144</v>
      </c>
    </row>
    <row r="555" spans="2:11" ht="25.5" hidden="1">
      <c r="B555" s="76" t="s">
        <v>91</v>
      </c>
      <c r="C555" s="75" t="s">
        <v>159</v>
      </c>
      <c r="D555" s="446"/>
      <c r="E555" s="446"/>
      <c r="F555" s="450"/>
      <c r="G555" s="450"/>
      <c r="H555" s="450"/>
      <c r="I555" s="446"/>
      <c r="J555" s="450"/>
      <c r="K555" s="446"/>
    </row>
    <row r="556" spans="2:11" ht="25.5" hidden="1">
      <c r="B556" s="76" t="s">
        <v>92</v>
      </c>
      <c r="C556" s="150" t="s">
        <v>160</v>
      </c>
      <c r="D556" s="446"/>
      <c r="E556" s="446"/>
      <c r="F556" s="450"/>
      <c r="G556" s="450"/>
      <c r="H556" s="450"/>
      <c r="I556" s="446"/>
      <c r="J556" s="450"/>
      <c r="K556" s="446"/>
    </row>
    <row r="557" spans="2:11" hidden="1">
      <c r="B557" s="91" t="s">
        <v>14</v>
      </c>
      <c r="C557" s="11" t="s">
        <v>38</v>
      </c>
      <c r="D557" s="446"/>
      <c r="E557" s="446"/>
      <c r="F557" s="450"/>
      <c r="G557" s="450"/>
      <c r="H557" s="450"/>
      <c r="I557" s="446"/>
      <c r="J557" s="450"/>
      <c r="K557" s="446"/>
    </row>
    <row r="558" spans="2:11" ht="25.5" hidden="1">
      <c r="B558" s="11" t="s">
        <v>48</v>
      </c>
      <c r="C558" s="49" t="s">
        <v>300</v>
      </c>
      <c r="D558" s="446"/>
      <c r="E558" s="446"/>
      <c r="F558" s="450"/>
      <c r="G558" s="450"/>
      <c r="H558" s="450"/>
      <c r="I558" s="446"/>
      <c r="J558" s="450"/>
      <c r="K558" s="446"/>
    </row>
    <row r="559" spans="2:11" hidden="1">
      <c r="B559" s="454" t="s">
        <v>96</v>
      </c>
      <c r="C559" s="454"/>
      <c r="D559" s="447"/>
      <c r="E559" s="447"/>
      <c r="F559" s="451"/>
      <c r="G559" s="451"/>
      <c r="H559" s="451"/>
      <c r="I559" s="447"/>
      <c r="J559" s="451"/>
      <c r="K559" s="447"/>
    </row>
    <row r="560" spans="2:11" hidden="1">
      <c r="B560" s="452" t="s">
        <v>301</v>
      </c>
      <c r="C560" s="453"/>
      <c r="D560" s="26"/>
      <c r="E560" s="26">
        <v>4286</v>
      </c>
      <c r="F560" s="26"/>
      <c r="G560" s="26"/>
      <c r="H560" s="26">
        <v>4286</v>
      </c>
      <c r="I560" s="26">
        <v>4286</v>
      </c>
      <c r="J560" s="26">
        <v>4286</v>
      </c>
      <c r="K560" s="26">
        <v>4286</v>
      </c>
    </row>
    <row r="561" spans="2:11" hidden="1">
      <c r="B561" s="11"/>
      <c r="C561" s="11"/>
      <c r="D561" s="26"/>
      <c r="E561" s="26"/>
      <c r="F561" s="26"/>
      <c r="G561" s="26"/>
      <c r="H561" s="26"/>
      <c r="I561" s="26"/>
      <c r="J561" s="26"/>
      <c r="K561" s="26"/>
    </row>
    <row r="562" spans="2:11" hidden="1">
      <c r="B562" s="11"/>
      <c r="C562" s="11"/>
      <c r="D562" s="26"/>
      <c r="E562" s="26"/>
      <c r="F562" s="26"/>
      <c r="G562" s="26"/>
      <c r="H562" s="26"/>
      <c r="I562" s="26"/>
      <c r="J562" s="26"/>
      <c r="K562" s="26"/>
    </row>
    <row r="563" spans="2:11" hidden="1">
      <c r="B563" s="11"/>
      <c r="C563" s="11"/>
      <c r="D563" s="26"/>
      <c r="E563" s="26"/>
      <c r="F563" s="26"/>
      <c r="G563" s="26"/>
      <c r="H563" s="26"/>
      <c r="I563" s="26"/>
      <c r="J563" s="26"/>
      <c r="K563" s="26"/>
    </row>
    <row r="564" spans="2:11" hidden="1">
      <c r="B564" s="77"/>
      <c r="C564" s="11"/>
      <c r="D564" s="26"/>
      <c r="E564" s="26"/>
      <c r="F564" s="26"/>
      <c r="G564" s="26"/>
      <c r="H564" s="26"/>
      <c r="I564" s="26"/>
      <c r="J564" s="26"/>
      <c r="K564" s="26"/>
    </row>
    <row r="565" spans="2:11" hidden="1">
      <c r="B565" s="79" t="s">
        <v>95</v>
      </c>
      <c r="C565" s="80"/>
      <c r="D565" s="81"/>
      <c r="E565" s="81">
        <v>300000</v>
      </c>
      <c r="F565" s="81"/>
      <c r="G565" s="81"/>
      <c r="H565" s="81">
        <v>300000</v>
      </c>
      <c r="I565" s="81">
        <v>300000</v>
      </c>
      <c r="J565" s="81">
        <v>300000</v>
      </c>
      <c r="K565" s="81">
        <v>300000</v>
      </c>
    </row>
    <row r="566" spans="2:11" hidden="1"/>
    <row r="567" spans="2:11" hidden="1">
      <c r="B567" s="84" t="s">
        <v>47</v>
      </c>
      <c r="C567" s="73" t="s">
        <v>39</v>
      </c>
      <c r="D567" s="83"/>
      <c r="E567" s="83"/>
      <c r="F567" s="83"/>
      <c r="G567" s="83"/>
      <c r="H567" s="83"/>
      <c r="I567" s="83"/>
      <c r="J567" s="83"/>
      <c r="K567" s="83"/>
    </row>
    <row r="568" spans="2:11" ht="25.5" hidden="1">
      <c r="B568" s="39" t="s">
        <v>123</v>
      </c>
      <c r="C568" s="75">
        <v>104004</v>
      </c>
      <c r="D568" s="83"/>
      <c r="E568" s="83"/>
      <c r="F568" s="83"/>
      <c r="G568" s="83"/>
      <c r="H568" s="83"/>
      <c r="I568" s="83"/>
      <c r="J568" s="83"/>
      <c r="K568" s="83"/>
    </row>
    <row r="569" spans="2:11" hidden="1">
      <c r="B569" s="39" t="s">
        <v>124</v>
      </c>
      <c r="C569" s="150" t="s">
        <v>54</v>
      </c>
      <c r="D569" s="83"/>
      <c r="E569" s="83"/>
      <c r="F569" s="83"/>
      <c r="G569" s="83"/>
      <c r="H569" s="83"/>
      <c r="I569" s="83"/>
      <c r="J569" s="83"/>
      <c r="K569" s="83"/>
    </row>
    <row r="570" spans="2:11" hidden="1">
      <c r="B570" s="85" t="s">
        <v>89</v>
      </c>
      <c r="C570" s="69">
        <v>1224</v>
      </c>
      <c r="D570" s="448" t="s">
        <v>37</v>
      </c>
      <c r="E570" s="448"/>
      <c r="F570" s="448"/>
      <c r="G570" s="448"/>
      <c r="H570" s="448"/>
      <c r="I570" s="448"/>
      <c r="J570" s="448"/>
      <c r="K570" s="448"/>
    </row>
    <row r="571" spans="2:11" hidden="1">
      <c r="B571" s="76" t="s">
        <v>90</v>
      </c>
      <c r="C571" s="109">
        <v>12004</v>
      </c>
      <c r="D571" s="445" t="s">
        <v>139</v>
      </c>
      <c r="E571" s="445" t="s">
        <v>140</v>
      </c>
      <c r="F571" s="449" t="s">
        <v>141</v>
      </c>
      <c r="G571" s="449" t="s">
        <v>142</v>
      </c>
      <c r="H571" s="449" t="s">
        <v>143</v>
      </c>
      <c r="I571" s="445" t="s">
        <v>144</v>
      </c>
      <c r="J571" s="449" t="s">
        <v>143</v>
      </c>
      <c r="K571" s="445" t="s">
        <v>144</v>
      </c>
    </row>
    <row r="572" spans="2:11" ht="25.5" hidden="1">
      <c r="B572" s="76" t="s">
        <v>91</v>
      </c>
      <c r="C572" s="75" t="s">
        <v>173</v>
      </c>
      <c r="D572" s="446"/>
      <c r="E572" s="446"/>
      <c r="F572" s="450"/>
      <c r="G572" s="450"/>
      <c r="H572" s="450"/>
      <c r="I572" s="446"/>
      <c r="J572" s="450"/>
      <c r="K572" s="446"/>
    </row>
    <row r="573" spans="2:11" ht="25.5" hidden="1">
      <c r="B573" s="76" t="s">
        <v>92</v>
      </c>
      <c r="C573" s="150" t="s">
        <v>174</v>
      </c>
      <c r="D573" s="446"/>
      <c r="E573" s="446"/>
      <c r="F573" s="450"/>
      <c r="G573" s="450"/>
      <c r="H573" s="450"/>
      <c r="I573" s="446"/>
      <c r="J573" s="450"/>
      <c r="K573" s="446"/>
    </row>
    <row r="574" spans="2:11" hidden="1">
      <c r="B574" s="91" t="s">
        <v>14</v>
      </c>
      <c r="C574" s="11" t="s">
        <v>38</v>
      </c>
      <c r="D574" s="446"/>
      <c r="E574" s="446"/>
      <c r="F574" s="450"/>
      <c r="G574" s="450"/>
      <c r="H574" s="450"/>
      <c r="I574" s="446"/>
      <c r="J574" s="450"/>
      <c r="K574" s="446"/>
    </row>
    <row r="575" spans="2:11" ht="25.5" hidden="1">
      <c r="B575" s="11" t="s">
        <v>48</v>
      </c>
      <c r="C575" s="49" t="s">
        <v>300</v>
      </c>
      <c r="D575" s="446"/>
      <c r="E575" s="446"/>
      <c r="F575" s="450"/>
      <c r="G575" s="450"/>
      <c r="H575" s="450"/>
      <c r="I575" s="446"/>
      <c r="J575" s="450"/>
      <c r="K575" s="446"/>
    </row>
    <row r="576" spans="2:11" hidden="1">
      <c r="B576" s="454" t="s">
        <v>96</v>
      </c>
      <c r="C576" s="454"/>
      <c r="D576" s="447"/>
      <c r="E576" s="447"/>
      <c r="F576" s="451"/>
      <c r="G576" s="451"/>
      <c r="H576" s="451"/>
      <c r="I576" s="447"/>
      <c r="J576" s="451"/>
      <c r="K576" s="447"/>
    </row>
    <row r="577" spans="2:11" hidden="1">
      <c r="B577" s="452" t="s">
        <v>301</v>
      </c>
      <c r="C577" s="453"/>
      <c r="D577" s="26"/>
      <c r="E577" s="26">
        <v>714</v>
      </c>
      <c r="F577" s="26"/>
      <c r="G577" s="26"/>
      <c r="H577" s="26">
        <v>714</v>
      </c>
      <c r="I577" s="26">
        <v>714</v>
      </c>
      <c r="J577" s="26">
        <v>714</v>
      </c>
      <c r="K577" s="26">
        <v>714</v>
      </c>
    </row>
    <row r="578" spans="2:11" hidden="1">
      <c r="B578" s="11"/>
      <c r="C578" s="11"/>
      <c r="D578" s="26"/>
      <c r="E578" s="26"/>
      <c r="F578" s="26"/>
      <c r="G578" s="26"/>
      <c r="H578" s="26"/>
      <c r="I578" s="26"/>
      <c r="J578" s="26"/>
      <c r="K578" s="26"/>
    </row>
    <row r="579" spans="2:11" hidden="1">
      <c r="B579" s="11"/>
      <c r="C579" s="11"/>
      <c r="D579" s="26"/>
      <c r="E579" s="26"/>
      <c r="F579" s="26"/>
      <c r="G579" s="26"/>
      <c r="H579" s="26"/>
      <c r="I579" s="26"/>
      <c r="J579" s="26"/>
      <c r="K579" s="26"/>
    </row>
    <row r="580" spans="2:11" hidden="1">
      <c r="B580" s="11"/>
      <c r="C580" s="11"/>
      <c r="D580" s="26"/>
      <c r="E580" s="26"/>
      <c r="F580" s="26"/>
      <c r="G580" s="26"/>
      <c r="H580" s="26"/>
      <c r="I580" s="26"/>
      <c r="J580" s="26"/>
      <c r="K580" s="26"/>
    </row>
    <row r="581" spans="2:11" hidden="1">
      <c r="B581" s="77"/>
      <c r="C581" s="11"/>
      <c r="D581" s="26"/>
      <c r="E581" s="26"/>
      <c r="F581" s="26"/>
      <c r="G581" s="26"/>
      <c r="H581" s="26"/>
      <c r="I581" s="26"/>
      <c r="J581" s="26"/>
      <c r="K581" s="26"/>
    </row>
    <row r="582" spans="2:11" hidden="1">
      <c r="B582" s="79" t="s">
        <v>95</v>
      </c>
      <c r="C582" s="80"/>
      <c r="D582" s="81"/>
      <c r="E582" s="81">
        <v>50000</v>
      </c>
      <c r="F582" s="81"/>
      <c r="G582" s="81"/>
      <c r="H582" s="81">
        <v>50000</v>
      </c>
      <c r="I582" s="81">
        <v>50000</v>
      </c>
      <c r="J582" s="81">
        <v>50000</v>
      </c>
      <c r="K582" s="81">
        <v>50000</v>
      </c>
    </row>
    <row r="583" spans="2:11" hidden="1"/>
    <row r="585" spans="2:11">
      <c r="B585" s="84" t="s">
        <v>47</v>
      </c>
      <c r="C585" s="73" t="s">
        <v>39</v>
      </c>
      <c r="D585" s="83"/>
      <c r="E585" s="83"/>
      <c r="F585" s="83"/>
      <c r="G585" s="83"/>
      <c r="H585" s="83"/>
      <c r="I585" s="83"/>
      <c r="J585" s="83"/>
      <c r="K585" s="83"/>
    </row>
    <row r="586" spans="2:11" ht="25.5">
      <c r="B586" s="39" t="s">
        <v>123</v>
      </c>
      <c r="C586" s="62">
        <v>104021</v>
      </c>
      <c r="D586" s="83"/>
      <c r="E586" s="83"/>
      <c r="F586" s="83"/>
      <c r="G586" s="83"/>
      <c r="H586" s="83"/>
      <c r="I586" s="83"/>
      <c r="J586" s="83"/>
      <c r="K586" s="83"/>
    </row>
    <row r="587" spans="2:11">
      <c r="B587" s="39" t="s">
        <v>124</v>
      </c>
      <c r="C587" s="63" t="s">
        <v>171</v>
      </c>
      <c r="D587" s="83"/>
      <c r="E587" s="83"/>
      <c r="F587" s="83"/>
      <c r="G587" s="83"/>
      <c r="H587" s="83"/>
      <c r="I587" s="83"/>
      <c r="J587" s="83"/>
      <c r="K587" s="83"/>
    </row>
    <row r="588" spans="2:11">
      <c r="B588" s="85" t="s">
        <v>89</v>
      </c>
      <c r="C588" s="87">
        <v>1224</v>
      </c>
      <c r="D588" s="448" t="s">
        <v>37</v>
      </c>
      <c r="E588" s="448"/>
      <c r="F588" s="448"/>
      <c r="G588" s="448"/>
      <c r="H588" s="448"/>
      <c r="I588" s="448"/>
      <c r="J588" s="448"/>
      <c r="K588" s="448"/>
    </row>
    <row r="589" spans="2:11" ht="15" customHeight="1">
      <c r="B589" s="76" t="s">
        <v>90</v>
      </c>
      <c r="C589" s="87">
        <v>42005</v>
      </c>
      <c r="D589" s="445" t="s">
        <v>297</v>
      </c>
      <c r="E589" s="445" t="s">
        <v>296</v>
      </c>
      <c r="F589" s="449" t="s">
        <v>295</v>
      </c>
      <c r="G589" s="449" t="s">
        <v>294</v>
      </c>
      <c r="H589" s="449" t="s">
        <v>293</v>
      </c>
      <c r="I589" s="445" t="s">
        <v>292</v>
      </c>
      <c r="J589" s="445" t="s">
        <v>304</v>
      </c>
      <c r="K589" s="445" t="s">
        <v>291</v>
      </c>
    </row>
    <row r="590" spans="2:11" ht="43.5" customHeight="1">
      <c r="B590" s="76" t="s">
        <v>91</v>
      </c>
      <c r="C590" s="62" t="s">
        <v>166</v>
      </c>
      <c r="D590" s="446"/>
      <c r="E590" s="446"/>
      <c r="F590" s="450"/>
      <c r="G590" s="450"/>
      <c r="H590" s="450"/>
      <c r="I590" s="446"/>
      <c r="J590" s="446"/>
      <c r="K590" s="446"/>
    </row>
    <row r="591" spans="2:11" ht="45" customHeight="1">
      <c r="B591" s="76" t="s">
        <v>92</v>
      </c>
      <c r="C591" s="62" t="s">
        <v>165</v>
      </c>
      <c r="D591" s="446"/>
      <c r="E591" s="446"/>
      <c r="F591" s="450"/>
      <c r="G591" s="450"/>
      <c r="H591" s="450"/>
      <c r="I591" s="446"/>
      <c r="J591" s="446"/>
      <c r="K591" s="446"/>
    </row>
    <row r="592" spans="2:11" ht="18" customHeight="1">
      <c r="B592" s="91" t="s">
        <v>14</v>
      </c>
      <c r="C592" s="49" t="s">
        <v>46</v>
      </c>
      <c r="D592" s="446"/>
      <c r="E592" s="446"/>
      <c r="F592" s="450"/>
      <c r="G592" s="450"/>
      <c r="H592" s="450"/>
      <c r="I592" s="446"/>
      <c r="J592" s="446"/>
      <c r="K592" s="446"/>
    </row>
    <row r="593" spans="2:11" ht="21" customHeight="1">
      <c r="B593" s="91" t="s">
        <v>28</v>
      </c>
      <c r="C593" s="149" t="s">
        <v>171</v>
      </c>
      <c r="D593" s="446"/>
      <c r="E593" s="446"/>
      <c r="F593" s="450"/>
      <c r="G593" s="450"/>
      <c r="H593" s="450"/>
      <c r="I593" s="446"/>
      <c r="J593" s="446"/>
      <c r="K593" s="446"/>
    </row>
    <row r="594" spans="2:11">
      <c r="B594" s="454" t="s">
        <v>96</v>
      </c>
      <c r="C594" s="454"/>
      <c r="D594" s="447"/>
      <c r="E594" s="447"/>
      <c r="F594" s="451"/>
      <c r="G594" s="451"/>
      <c r="H594" s="451"/>
      <c r="I594" s="447"/>
      <c r="J594" s="447"/>
      <c r="K594" s="447"/>
    </row>
    <row r="595" spans="2:11" ht="21" customHeight="1">
      <c r="B595" s="452" t="s">
        <v>167</v>
      </c>
      <c r="C595" s="453"/>
      <c r="D595" s="118">
        <v>0</v>
      </c>
      <c r="E595" s="118">
        <v>0</v>
      </c>
      <c r="F595" s="231">
        <v>20</v>
      </c>
      <c r="G595" s="231">
        <v>45</v>
      </c>
      <c r="H595" s="231">
        <v>70</v>
      </c>
      <c r="I595" s="26">
        <v>100</v>
      </c>
      <c r="J595" s="229">
        <v>100</v>
      </c>
      <c r="K595" s="26">
        <v>100</v>
      </c>
    </row>
    <row r="596" spans="2:11" ht="30" hidden="1" customHeight="1">
      <c r="B596" s="11"/>
      <c r="C596" s="11"/>
      <c r="D596" s="118"/>
      <c r="E596" s="118"/>
      <c r="F596" s="231"/>
      <c r="G596" s="231"/>
      <c r="H596" s="231"/>
      <c r="I596" s="26"/>
      <c r="J596" s="26"/>
      <c r="K596" s="26"/>
    </row>
    <row r="597" spans="2:11" ht="25.5" hidden="1" customHeight="1">
      <c r="B597" s="11"/>
      <c r="C597" s="11"/>
      <c r="D597" s="118"/>
      <c r="E597" s="118"/>
      <c r="F597" s="26"/>
      <c r="G597" s="26"/>
      <c r="H597" s="26"/>
      <c r="I597" s="26"/>
      <c r="J597" s="26"/>
      <c r="K597" s="26"/>
    </row>
    <row r="598" spans="2:11" ht="30.75" hidden="1" customHeight="1">
      <c r="B598" s="11"/>
      <c r="C598" s="11"/>
      <c r="D598" s="118"/>
      <c r="E598" s="118"/>
      <c r="F598" s="26"/>
      <c r="G598" s="26"/>
      <c r="H598" s="26"/>
      <c r="I598" s="26"/>
      <c r="J598" s="26"/>
      <c r="K598" s="26"/>
    </row>
    <row r="599" spans="2:11" ht="24" hidden="1" customHeight="1">
      <c r="B599" s="77"/>
      <c r="C599" s="11"/>
      <c r="D599" s="118"/>
      <c r="E599" s="118"/>
      <c r="F599" s="26"/>
      <c r="G599" s="26"/>
      <c r="H599" s="26"/>
      <c r="I599" s="26"/>
      <c r="J599" s="26"/>
      <c r="K599" s="26"/>
    </row>
    <row r="600" spans="2:11">
      <c r="B600" s="79" t="s">
        <v>95</v>
      </c>
      <c r="C600" s="80"/>
      <c r="D600" s="118">
        <v>0</v>
      </c>
      <c r="E600" s="118">
        <v>0</v>
      </c>
      <c r="F600" s="81">
        <v>562500</v>
      </c>
      <c r="G600" s="81">
        <v>562500</v>
      </c>
      <c r="H600" s="81">
        <v>1125000</v>
      </c>
      <c r="I600" s="81">
        <v>1125000</v>
      </c>
      <c r="J600" s="81">
        <v>1125000</v>
      </c>
      <c r="K600" s="81">
        <v>1125000</v>
      </c>
    </row>
  </sheetData>
  <autoFilter ref="C2:C600"/>
  <mergeCells count="355">
    <mergeCell ref="E487:E492"/>
    <mergeCell ref="F487:F492"/>
    <mergeCell ref="G487:G492"/>
    <mergeCell ref="H487:H492"/>
    <mergeCell ref="I487:I492"/>
    <mergeCell ref="J487:J492"/>
    <mergeCell ref="K487:K492"/>
    <mergeCell ref="B547:C547"/>
    <mergeCell ref="B546:C546"/>
    <mergeCell ref="B372:C372"/>
    <mergeCell ref="D339:D344"/>
    <mergeCell ref="E339:E344"/>
    <mergeCell ref="F339:F344"/>
    <mergeCell ref="G339:G344"/>
    <mergeCell ref="D311:D316"/>
    <mergeCell ref="E311:E316"/>
    <mergeCell ref="F311:F316"/>
    <mergeCell ref="G311:G316"/>
    <mergeCell ref="B316:C316"/>
    <mergeCell ref="D415:D420"/>
    <mergeCell ref="E415:E420"/>
    <mergeCell ref="F415:F420"/>
    <mergeCell ref="G415:G420"/>
    <mergeCell ref="D472:K472"/>
    <mergeCell ref="D473:D478"/>
    <mergeCell ref="E473:E478"/>
    <mergeCell ref="F473:F478"/>
    <mergeCell ref="G473:G478"/>
    <mergeCell ref="H473:H478"/>
    <mergeCell ref="I473:I478"/>
    <mergeCell ref="J473:J478"/>
    <mergeCell ref="B274:C274"/>
    <mergeCell ref="D282:K282"/>
    <mergeCell ref="D283:D288"/>
    <mergeCell ref="E283:E288"/>
    <mergeCell ref="F283:F288"/>
    <mergeCell ref="G283:G288"/>
    <mergeCell ref="J283:J288"/>
    <mergeCell ref="K283:K288"/>
    <mergeCell ref="D47:D52"/>
    <mergeCell ref="E47:E52"/>
    <mergeCell ref="B52:C52"/>
    <mergeCell ref="D61:K61"/>
    <mergeCell ref="D62:D67"/>
    <mergeCell ref="B67:C67"/>
    <mergeCell ref="H62:H67"/>
    <mergeCell ref="I62:I67"/>
    <mergeCell ref="K126:K131"/>
    <mergeCell ref="G90:G95"/>
    <mergeCell ref="I126:I131"/>
    <mergeCell ref="E90:E95"/>
    <mergeCell ref="J90:J95"/>
    <mergeCell ref="K90:K95"/>
    <mergeCell ref="D90:D95"/>
    <mergeCell ref="B386:C386"/>
    <mergeCell ref="D324:K324"/>
    <mergeCell ref="B358:C358"/>
    <mergeCell ref="H339:H344"/>
    <mergeCell ref="I339:I344"/>
    <mergeCell ref="D325:D330"/>
    <mergeCell ref="E325:E330"/>
    <mergeCell ref="F325:F330"/>
    <mergeCell ref="G325:G330"/>
    <mergeCell ref="J325:J330"/>
    <mergeCell ref="K325:K330"/>
    <mergeCell ref="B330:C330"/>
    <mergeCell ref="D338:K338"/>
    <mergeCell ref="J339:J344"/>
    <mergeCell ref="K339:K344"/>
    <mergeCell ref="B344:C344"/>
    <mergeCell ref="H325:H330"/>
    <mergeCell ref="I325:I330"/>
    <mergeCell ref="D367:D372"/>
    <mergeCell ref="E367:E372"/>
    <mergeCell ref="F367:F372"/>
    <mergeCell ref="G367:G372"/>
    <mergeCell ref="J367:J372"/>
    <mergeCell ref="B302:C302"/>
    <mergeCell ref="D310:K310"/>
    <mergeCell ref="H297:H302"/>
    <mergeCell ref="I297:I302"/>
    <mergeCell ref="B288:C288"/>
    <mergeCell ref="H269:H274"/>
    <mergeCell ref="F140:F145"/>
    <mergeCell ref="B162:C162"/>
    <mergeCell ref="H157:H162"/>
    <mergeCell ref="I157:I162"/>
    <mergeCell ref="D140:D145"/>
    <mergeCell ref="E140:E145"/>
    <mergeCell ref="H140:H145"/>
    <mergeCell ref="I140:I145"/>
    <mergeCell ref="G215:G220"/>
    <mergeCell ref="J233:J238"/>
    <mergeCell ref="K233:K238"/>
    <mergeCell ref="D232:K232"/>
    <mergeCell ref="F233:F238"/>
    <mergeCell ref="H182:H187"/>
    <mergeCell ref="I182:I187"/>
    <mergeCell ref="D156:K156"/>
    <mergeCell ref="I195:I200"/>
    <mergeCell ref="D157:D162"/>
    <mergeCell ref="B200:C200"/>
    <mergeCell ref="D111:K111"/>
    <mergeCell ref="D112:D117"/>
    <mergeCell ref="E112:E117"/>
    <mergeCell ref="F112:F117"/>
    <mergeCell ref="G112:G117"/>
    <mergeCell ref="J112:J117"/>
    <mergeCell ref="K112:K117"/>
    <mergeCell ref="B117:C117"/>
    <mergeCell ref="D181:K181"/>
    <mergeCell ref="D182:D187"/>
    <mergeCell ref="E182:E187"/>
    <mergeCell ref="F182:F187"/>
    <mergeCell ref="G182:G187"/>
    <mergeCell ref="J182:J187"/>
    <mergeCell ref="K182:K187"/>
    <mergeCell ref="B187:C187"/>
    <mergeCell ref="D139:K139"/>
    <mergeCell ref="B131:C131"/>
    <mergeCell ref="B24:C24"/>
    <mergeCell ref="D32:D37"/>
    <mergeCell ref="K47:K52"/>
    <mergeCell ref="K19:K24"/>
    <mergeCell ref="F19:F24"/>
    <mergeCell ref="G19:G24"/>
    <mergeCell ref="J19:J24"/>
    <mergeCell ref="D19:D24"/>
    <mergeCell ref="H112:H117"/>
    <mergeCell ref="I112:I117"/>
    <mergeCell ref="D125:K125"/>
    <mergeCell ref="D46:K46"/>
    <mergeCell ref="G47:G52"/>
    <mergeCell ref="J47:J52"/>
    <mergeCell ref="F47:F52"/>
    <mergeCell ref="D18:K18"/>
    <mergeCell ref="F10:G10"/>
    <mergeCell ref="B460:C460"/>
    <mergeCell ref="B220:C220"/>
    <mergeCell ref="J215:J220"/>
    <mergeCell ref="B253:C253"/>
    <mergeCell ref="B95:C95"/>
    <mergeCell ref="H126:H131"/>
    <mergeCell ref="B559:C559"/>
    <mergeCell ref="G442:G447"/>
    <mergeCell ref="J442:J447"/>
    <mergeCell ref="B37:C37"/>
    <mergeCell ref="G233:G238"/>
    <mergeCell ref="B544:C544"/>
    <mergeCell ref="D539:D544"/>
    <mergeCell ref="E539:E544"/>
    <mergeCell ref="F539:F544"/>
    <mergeCell ref="G539:G544"/>
    <mergeCell ref="H215:H220"/>
    <mergeCell ref="I215:I220"/>
    <mergeCell ref="D414:K414"/>
    <mergeCell ref="J554:J559"/>
    <mergeCell ref="K554:K559"/>
    <mergeCell ref="D553:K553"/>
    <mergeCell ref="B560:C560"/>
    <mergeCell ref="D589:D594"/>
    <mergeCell ref="B594:C594"/>
    <mergeCell ref="B514:C514"/>
    <mergeCell ref="B238:C238"/>
    <mergeCell ref="B405:C405"/>
    <mergeCell ref="D442:D447"/>
    <mergeCell ref="E442:E447"/>
    <mergeCell ref="F442:F447"/>
    <mergeCell ref="D400:D405"/>
    <mergeCell ref="B447:C447"/>
    <mergeCell ref="D508:K508"/>
    <mergeCell ref="D454:K454"/>
    <mergeCell ref="F455:F460"/>
    <mergeCell ref="G455:G460"/>
    <mergeCell ref="B515:C515"/>
    <mergeCell ref="D538:K538"/>
    <mergeCell ref="D509:D514"/>
    <mergeCell ref="E509:E514"/>
    <mergeCell ref="F509:F514"/>
    <mergeCell ref="G509:G514"/>
    <mergeCell ref="J509:J514"/>
    <mergeCell ref="K509:K514"/>
    <mergeCell ref="B545:C545"/>
    <mergeCell ref="D571:D576"/>
    <mergeCell ref="E571:E576"/>
    <mergeCell ref="F571:F576"/>
    <mergeCell ref="G571:G576"/>
    <mergeCell ref="J571:J576"/>
    <mergeCell ref="K571:K576"/>
    <mergeCell ref="B576:C576"/>
    <mergeCell ref="I571:I576"/>
    <mergeCell ref="H589:H594"/>
    <mergeCell ref="I589:I594"/>
    <mergeCell ref="E589:E594"/>
    <mergeCell ref="F589:F594"/>
    <mergeCell ref="F248:F253"/>
    <mergeCell ref="E233:E238"/>
    <mergeCell ref="J311:J316"/>
    <mergeCell ref="K311:K316"/>
    <mergeCell ref="H353:H358"/>
    <mergeCell ref="I353:I358"/>
    <mergeCell ref="D366:K366"/>
    <mergeCell ref="D352:K352"/>
    <mergeCell ref="D353:D358"/>
    <mergeCell ref="E353:E358"/>
    <mergeCell ref="F353:F358"/>
    <mergeCell ref="G353:G358"/>
    <mergeCell ref="J353:J358"/>
    <mergeCell ref="K353:K358"/>
    <mergeCell ref="E269:E274"/>
    <mergeCell ref="F269:F274"/>
    <mergeCell ref="G269:G274"/>
    <mergeCell ref="H311:H316"/>
    <mergeCell ref="I311:I316"/>
    <mergeCell ref="J269:J274"/>
    <mergeCell ref="K269:K274"/>
    <mergeCell ref="D296:K296"/>
    <mergeCell ref="B595:C595"/>
    <mergeCell ref="D521:K521"/>
    <mergeCell ref="D522:D527"/>
    <mergeCell ref="E522:E527"/>
    <mergeCell ref="F522:F527"/>
    <mergeCell ref="G522:G527"/>
    <mergeCell ref="J522:J527"/>
    <mergeCell ref="K522:K527"/>
    <mergeCell ref="B527:C527"/>
    <mergeCell ref="B528:C528"/>
    <mergeCell ref="E554:E559"/>
    <mergeCell ref="F554:F559"/>
    <mergeCell ref="G554:G559"/>
    <mergeCell ref="H539:H544"/>
    <mergeCell ref="H554:H559"/>
    <mergeCell ref="I554:I559"/>
    <mergeCell ref="H571:H576"/>
    <mergeCell ref="D588:K588"/>
    <mergeCell ref="D554:D559"/>
    <mergeCell ref="G589:G594"/>
    <mergeCell ref="J589:J594"/>
    <mergeCell ref="K589:K594"/>
    <mergeCell ref="B577:C577"/>
    <mergeCell ref="D570:K570"/>
    <mergeCell ref="E157:E162"/>
    <mergeCell ref="F157:F162"/>
    <mergeCell ref="G157:G162"/>
    <mergeCell ref="J157:J162"/>
    <mergeCell ref="K157:K162"/>
    <mergeCell ref="D126:D131"/>
    <mergeCell ref="E126:E131"/>
    <mergeCell ref="G140:G145"/>
    <mergeCell ref="K140:K145"/>
    <mergeCell ref="J140:J145"/>
    <mergeCell ref="F126:F131"/>
    <mergeCell ref="G126:G131"/>
    <mergeCell ref="J126:J131"/>
    <mergeCell ref="D297:D302"/>
    <mergeCell ref="E297:E302"/>
    <mergeCell ref="F297:F302"/>
    <mergeCell ref="G297:G302"/>
    <mergeCell ref="J297:J302"/>
    <mergeCell ref="K297:K302"/>
    <mergeCell ref="I269:I274"/>
    <mergeCell ref="H283:H288"/>
    <mergeCell ref="I283:I288"/>
    <mergeCell ref="D268:K268"/>
    <mergeCell ref="D269:D274"/>
    <mergeCell ref="H19:H24"/>
    <mergeCell ref="I19:I24"/>
    <mergeCell ref="H32:H37"/>
    <mergeCell ref="I32:I37"/>
    <mergeCell ref="H47:H52"/>
    <mergeCell ref="I47:I52"/>
    <mergeCell ref="H90:H95"/>
    <mergeCell ref="I90:I95"/>
    <mergeCell ref="D89:K89"/>
    <mergeCell ref="D31:K31"/>
    <mergeCell ref="E32:E37"/>
    <mergeCell ref="F32:F37"/>
    <mergeCell ref="G32:G37"/>
    <mergeCell ref="J32:J37"/>
    <mergeCell ref="K32:K37"/>
    <mergeCell ref="E19:E24"/>
    <mergeCell ref="E62:E67"/>
    <mergeCell ref="F62:F67"/>
    <mergeCell ref="G62:G67"/>
    <mergeCell ref="J62:J67"/>
    <mergeCell ref="K62:K67"/>
    <mergeCell ref="F90:F95"/>
    <mergeCell ref="H233:H238"/>
    <mergeCell ref="I233:I238"/>
    <mergeCell ref="H248:H253"/>
    <mergeCell ref="I248:I253"/>
    <mergeCell ref="D194:K194"/>
    <mergeCell ref="D195:D200"/>
    <mergeCell ref="E195:E200"/>
    <mergeCell ref="F195:F200"/>
    <mergeCell ref="G195:G200"/>
    <mergeCell ref="J195:J200"/>
    <mergeCell ref="K195:K200"/>
    <mergeCell ref="J248:J253"/>
    <mergeCell ref="K248:K253"/>
    <mergeCell ref="D214:K214"/>
    <mergeCell ref="K215:K220"/>
    <mergeCell ref="D248:D253"/>
    <mergeCell ref="E248:E253"/>
    <mergeCell ref="G248:G253"/>
    <mergeCell ref="D247:K247"/>
    <mergeCell ref="D233:D238"/>
    <mergeCell ref="D215:D220"/>
    <mergeCell ref="E215:E220"/>
    <mergeCell ref="F215:F220"/>
    <mergeCell ref="H195:H200"/>
    <mergeCell ref="K367:K372"/>
    <mergeCell ref="H381:H386"/>
    <mergeCell ref="I381:I386"/>
    <mergeCell ref="H400:H405"/>
    <mergeCell ref="I400:I405"/>
    <mergeCell ref="E400:E405"/>
    <mergeCell ref="F400:F405"/>
    <mergeCell ref="G400:G405"/>
    <mergeCell ref="J400:J405"/>
    <mergeCell ref="K400:K405"/>
    <mergeCell ref="D399:K399"/>
    <mergeCell ref="H367:H372"/>
    <mergeCell ref="I367:I372"/>
    <mergeCell ref="D380:K380"/>
    <mergeCell ref="D381:D386"/>
    <mergeCell ref="E381:E386"/>
    <mergeCell ref="F381:F386"/>
    <mergeCell ref="G381:G386"/>
    <mergeCell ref="J381:J386"/>
    <mergeCell ref="K381:K386"/>
    <mergeCell ref="J415:J420"/>
    <mergeCell ref="K415:K420"/>
    <mergeCell ref="D455:D460"/>
    <mergeCell ref="D441:K441"/>
    <mergeCell ref="J539:J544"/>
    <mergeCell ref="K539:K544"/>
    <mergeCell ref="E455:E460"/>
    <mergeCell ref="J455:J460"/>
    <mergeCell ref="H415:H420"/>
    <mergeCell ref="I415:I420"/>
    <mergeCell ref="H442:H447"/>
    <mergeCell ref="I442:I447"/>
    <mergeCell ref="H455:H460"/>
    <mergeCell ref="I455:I460"/>
    <mergeCell ref="H509:H514"/>
    <mergeCell ref="I509:I514"/>
    <mergeCell ref="H522:H527"/>
    <mergeCell ref="I522:I527"/>
    <mergeCell ref="K455:K460"/>
    <mergeCell ref="I539:I544"/>
    <mergeCell ref="K442:K447"/>
    <mergeCell ref="K473:K478"/>
    <mergeCell ref="D486:K486"/>
    <mergeCell ref="D487:D492"/>
  </mergeCells>
  <pageMargins left="0" right="0" top="0" bottom="0" header="0" footer="0"/>
  <pageSetup paperSize="9" scale="63" fitToHeight="0" orientation="landscape" r:id="rId1"/>
  <rowBreaks count="8" manualBreakCount="8">
    <brk id="12" max="16383" man="1"/>
    <brk id="80" max="16383" man="1"/>
    <brk id="207" max="16383" man="1"/>
    <brk id="243" max="16383" man="1"/>
    <brk id="390" max="16383" man="1"/>
    <brk id="436" max="16383" man="1"/>
    <brk id="500" max="16383" man="1"/>
    <brk id="5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Հավելված 3 Մաս 1</vt:lpstr>
      <vt:lpstr>Հավելված 3 Մաս 2</vt:lpstr>
      <vt:lpstr>Հավելված 3 Մաս 3</vt:lpstr>
      <vt:lpstr>Հավելված 3 Մաս 4</vt:lpstr>
      <vt:lpstr>'Հավելված 3 Մաս 2'!_ftnref1</vt:lpstr>
      <vt:lpstr>'Հավելված 3 Մաս 4'!_ftnref1</vt:lpstr>
      <vt:lpstr>'Հավելված 3 Մաս 2'!_ftnref10</vt:lpstr>
      <vt:lpstr>'Հավելված 3 Մաս 2'!_ftnref11</vt:lpstr>
      <vt:lpstr>'Հավելված 3 Մաս 4'!_ftnref13</vt:lpstr>
      <vt:lpstr>'Հավելված 3 Մաս 2'!_ftnref2</vt:lpstr>
      <vt:lpstr>'Հավելված 3 Մաս 2'!_ftnref3</vt:lpstr>
      <vt:lpstr>'Հավելված 3 Մաս 2'!_Toc501014755</vt:lpstr>
      <vt:lpstr>'Հավելված 3 Մաս 4'!_Toc501014755</vt:lpstr>
      <vt:lpstr>'Հավելված 3 Մաս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keywords>https:/mul2-mineconomy.gov.am/tasks/221729/oneclick/Havelvats 3-1.xlsx?token=a3581b4b6eb75f59ec55a3e894fb5752</cp:keywords>
  <cp:lastModifiedBy>Lilia A. Harutyunyan</cp:lastModifiedBy>
  <cp:lastPrinted>2022-03-01T08:52:50Z</cp:lastPrinted>
  <dcterms:created xsi:type="dcterms:W3CDTF">2017-12-06T07:28:20Z</dcterms:created>
  <dcterms:modified xsi:type="dcterms:W3CDTF">2022-04-14T06:19:20Z</dcterms:modified>
</cp:coreProperties>
</file>