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xr:revisionPtr revIDLastSave="0" documentId="13_ncr:1_{BBB4E17C-4FF4-4045-A4DE-4D984CD433E7}" xr6:coauthVersionLast="47" xr6:coauthVersionMax="47" xr10:uidLastSave="{00000000-0000-0000-0000-000000000000}"/>
  <bookViews>
    <workbookView xWindow="-120" yWindow="-120" windowWidth="29040" windowHeight="15720" tabRatio="627" activeTab="1" xr2:uid="{00000000-000D-0000-FFFF-FFFF00000000}"/>
  </bookViews>
  <sheets>
    <sheet name="Հ3 Մաս 1 և 2" sheetId="1" r:id="rId1"/>
    <sheet name="Հ3 Մաս 3" sheetId="3" r:id="rId2"/>
    <sheet name="Հ3 Մաս 4" sheetId="5" r:id="rId3"/>
    <sheet name="Հ4 " sheetId="22" r:id="rId4"/>
    <sheet name="Հ5" sheetId="8" r:id="rId5"/>
    <sheet name="Հ6" sheetId="7" state="hidden" r:id="rId6"/>
    <sheet name="Հ7 Ձև1" sheetId="9" state="hidden" r:id="rId7"/>
    <sheet name="Հ7 Ձև2" sheetId="19" state="hidden" r:id="rId8"/>
    <sheet name="Հ7 Ձև3" sheetId="20" state="hidden" r:id="rId9"/>
    <sheet name="Հ8" sheetId="10" state="hidden" r:id="rId10"/>
    <sheet name="Հ9" sheetId="12" state="hidden" r:id="rId11"/>
    <sheet name="Հ10" sheetId="16" r:id="rId12"/>
    <sheet name="Հ11" sheetId="23" state="hidden" r:id="rId13"/>
    <sheet name="Լրացման պահանջներ" sheetId="14" r:id="rId14"/>
  </sheets>
  <definedNames>
    <definedName name="_ftn1" localSheetId="0">'Հ3 Մաս 1 և 2'!#REF!</definedName>
    <definedName name="_ftn10" localSheetId="0">'Հ3 Մաս 1 և 2'!#REF!</definedName>
    <definedName name="_ftn11" localSheetId="0">'Հ3 Մաս 1 և 2'!#REF!</definedName>
    <definedName name="_ftn12" localSheetId="0">'Հ3 Մաս 1 և 2'!#REF!</definedName>
    <definedName name="_ftn13" localSheetId="0">'Հ3 Մաս 1 և 2'!#REF!</definedName>
    <definedName name="_ftn14" localSheetId="0">'Հ3 Մաս 1 և 2'!#REF!</definedName>
    <definedName name="_ftn15" localSheetId="0">'Հ3 Մաս 1 և 2'!#REF!</definedName>
    <definedName name="_ftn16" localSheetId="0">'Հ3 Մաս 1 և 2'!#REF!</definedName>
    <definedName name="_ftn17" localSheetId="0">'Հ3 Մաս 1 և 2'!#REF!</definedName>
    <definedName name="_ftn18" localSheetId="0">'Հ3 Մաս 1 և 2'!#REF!</definedName>
    <definedName name="_ftn19" localSheetId="0">'Հ3 Մաս 1 և 2'!#REF!</definedName>
    <definedName name="_ftn2" localSheetId="0">'Հ3 Մաս 1 և 2'!#REF!</definedName>
    <definedName name="_ftn20" localSheetId="0">'Հ3 Մաս 1 և 2'!#REF!</definedName>
    <definedName name="_ftn3" localSheetId="0">'Հ3 Մաս 1 և 2'!#REF!</definedName>
    <definedName name="_ftn4" localSheetId="0">'Հ3 Մաս 1 և 2'!#REF!</definedName>
    <definedName name="_ftn5" localSheetId="0">'Հ3 Մաս 1 և 2'!#REF!</definedName>
    <definedName name="_ftn6" localSheetId="0">'Հ3 Մաս 1 և 2'!#REF!</definedName>
    <definedName name="_ftn7" localSheetId="0">'Հ3 Մաս 1 և 2'!#REF!</definedName>
    <definedName name="_ftn8" localSheetId="0">'Հ3 Մաս 1 և 2'!#REF!</definedName>
    <definedName name="_ftn9" localSheetId="0">'Հ3 Մաս 1 և 2'!#REF!</definedName>
    <definedName name="_ftnref1" localSheetId="0">'Հ3 Մաս 1 և 2'!#REF!</definedName>
    <definedName name="_ftnref10" localSheetId="0">'Հ3 Մաս 1 և 2'!#REF!</definedName>
    <definedName name="_ftnref11" localSheetId="0">'Հ3 Մաս 1 և 2'!#REF!</definedName>
    <definedName name="_ftnref12" localSheetId="0">'Հ3 Մաս 1 և 2'!#REF!</definedName>
    <definedName name="_ftnref13" localSheetId="0">'Հ3 Մաս 1 և 2'!#REF!</definedName>
    <definedName name="_ftnref14" localSheetId="0">'Հ3 Մաս 1 և 2'!#REF!</definedName>
    <definedName name="_ftnref15" localSheetId="0">'Հ3 Մաս 1 և 2'!#REF!</definedName>
    <definedName name="_ftnref16" localSheetId="0">'Հ3 Մաս 1 և 2'!#REF!</definedName>
    <definedName name="_ftnref17" localSheetId="0">'Հ3 Մաս 1 և 2'!$H$102</definedName>
    <definedName name="_ftnref18" localSheetId="0">'Հ3 Մաս 1 և 2'!#REF!</definedName>
    <definedName name="_ftnref19" localSheetId="0">'Հ3 Մաս 1 և 2'!#REF!</definedName>
    <definedName name="_ftnref2" localSheetId="0">'Հ3 Մաս 1 և 2'!$A$2</definedName>
    <definedName name="_ftnref20" localSheetId="0">'Հ3 Մաս 1 և 2'!#REF!</definedName>
    <definedName name="_ftnref3" localSheetId="0">'Հ3 Մաս 1 և 2'!#REF!</definedName>
    <definedName name="_ftnref4" localSheetId="0">'Հ3 Մաս 1 և 2'!$C$21</definedName>
    <definedName name="_ftnref5" localSheetId="0">'Հ3 Մաս 1 և 2'!$B$28</definedName>
    <definedName name="_ftnref6" localSheetId="0">'Հ3 Մաս 1 և 2'!$A$29</definedName>
    <definedName name="_ftnref7" localSheetId="0">'Հ3 Մաս 1 և 2'!$B$33</definedName>
    <definedName name="_ftnref8" localSheetId="0">'Հ3 Մաս 1 և 2'!#REF!</definedName>
    <definedName name="_ftnref9" localSheetId="0">'Հ3 Մաս 1 և 2'!#REF!</definedName>
    <definedName name="_Toc501014755" localSheetId="0">'Հ3 Մաս 1 և 2'!#REF!</definedName>
  </definedNames>
  <calcPr calcId="191029"/>
</workbook>
</file>

<file path=xl/calcChain.xml><?xml version="1.0" encoding="utf-8"?>
<calcChain xmlns="http://schemas.openxmlformats.org/spreadsheetml/2006/main">
  <c r="F25" i="1" l="1"/>
  <c r="G25" i="1"/>
  <c r="H25" i="1"/>
  <c r="I25" i="1"/>
  <c r="E25" i="1"/>
  <c r="BB5" i="8"/>
  <c r="BA5" i="8" s="1"/>
  <c r="AP5" i="8"/>
  <c r="AO5" i="8" s="1"/>
  <c r="AD5" i="8"/>
  <c r="AC5" i="8" s="1"/>
  <c r="I65" i="22"/>
  <c r="I63" i="22" s="1"/>
  <c r="I61" i="22" s="1"/>
  <c r="J65" i="22"/>
  <c r="J63" i="22" s="1"/>
  <c r="J61" i="22" s="1"/>
  <c r="K65" i="22"/>
  <c r="K63" i="22" s="1"/>
  <c r="K61" i="22" s="1"/>
  <c r="L65" i="22"/>
  <c r="L63" i="22" s="1"/>
  <c r="L61" i="22" s="1"/>
  <c r="H65" i="22"/>
  <c r="H63" i="22" s="1"/>
  <c r="H61" i="22" s="1"/>
  <c r="I60" i="22"/>
  <c r="I58" i="22" s="1"/>
  <c r="I56" i="22" s="1"/>
  <c r="J60" i="22"/>
  <c r="J58" i="22" s="1"/>
  <c r="J56" i="22" s="1"/>
  <c r="K60" i="22"/>
  <c r="K58" i="22" s="1"/>
  <c r="K56" i="22" s="1"/>
  <c r="L60" i="22"/>
  <c r="L58" i="22" s="1"/>
  <c r="L56" i="22" s="1"/>
  <c r="H60" i="22"/>
  <c r="H58" i="22" s="1"/>
  <c r="H56" i="22" s="1"/>
  <c r="I55" i="22"/>
  <c r="I53" i="22" s="1"/>
  <c r="I51" i="22" s="1"/>
  <c r="J55" i="22"/>
  <c r="J53" i="22" s="1"/>
  <c r="J51" i="22" s="1"/>
  <c r="K55" i="22"/>
  <c r="K53" i="22" s="1"/>
  <c r="K51" i="22" s="1"/>
  <c r="L55" i="22"/>
  <c r="L53" i="22" s="1"/>
  <c r="L51" i="22" s="1"/>
  <c r="H55" i="22"/>
  <c r="H53" i="22" s="1"/>
  <c r="H51" i="22" s="1"/>
  <c r="E156" i="5"/>
  <c r="F156" i="5"/>
  <c r="G156" i="5"/>
  <c r="H156" i="5"/>
  <c r="D156" i="5"/>
  <c r="C145" i="5"/>
  <c r="L49" i="22" l="1"/>
  <c r="K49" i="22"/>
  <c r="J49" i="22"/>
  <c r="H49" i="22"/>
  <c r="I49" i="22"/>
  <c r="E141" i="5" l="1"/>
  <c r="F141" i="5"/>
  <c r="G141" i="5"/>
  <c r="H141" i="5"/>
  <c r="D141" i="5"/>
  <c r="C136" i="5"/>
  <c r="C135" i="5"/>
  <c r="C134" i="5"/>
  <c r="C133" i="5"/>
  <c r="E129" i="5"/>
  <c r="F129" i="5"/>
  <c r="G129" i="5"/>
  <c r="H129" i="5"/>
  <c r="D129" i="5"/>
  <c r="C124" i="5"/>
  <c r="C123" i="5"/>
  <c r="C122" i="5"/>
  <c r="C121" i="5"/>
  <c r="I93" i="1" l="1"/>
  <c r="H93" i="1"/>
  <c r="G93" i="1"/>
  <c r="F93" i="1"/>
  <c r="E93" i="1"/>
  <c r="BL8" i="8"/>
  <c r="BK8" i="8"/>
  <c r="BJ8" i="8"/>
  <c r="BI8" i="8"/>
  <c r="BH8" i="8"/>
  <c r="BG8" i="8"/>
  <c r="BF8" i="8"/>
  <c r="BE8" i="8"/>
  <c r="BD8" i="8"/>
  <c r="BC8" i="8"/>
  <c r="BB8" i="8"/>
  <c r="AZ8" i="8"/>
  <c r="AY8" i="8"/>
  <c r="AX8" i="8"/>
  <c r="AW8" i="8"/>
  <c r="AV8" i="8"/>
  <c r="AU8" i="8"/>
  <c r="AT8" i="8"/>
  <c r="AS8" i="8"/>
  <c r="AR8" i="8"/>
  <c r="AQ8" i="8"/>
  <c r="AP8" i="8"/>
  <c r="AN8" i="8"/>
  <c r="AM8" i="8"/>
  <c r="AL8" i="8"/>
  <c r="AK8" i="8"/>
  <c r="AJ8" i="8"/>
  <c r="AI8" i="8"/>
  <c r="AH8" i="8"/>
  <c r="AG8" i="8"/>
  <c r="AF8" i="8"/>
  <c r="AE8" i="8"/>
  <c r="AD8" i="8"/>
  <c r="AB8" i="8"/>
  <c r="AA8" i="8"/>
  <c r="Z8" i="8"/>
  <c r="Y8" i="8"/>
  <c r="X8" i="8"/>
  <c r="W8" i="8"/>
  <c r="V8" i="8"/>
  <c r="U8" i="8"/>
  <c r="T8" i="8"/>
  <c r="S8" i="8"/>
  <c r="R8" i="8"/>
  <c r="P8" i="8"/>
  <c r="O8" i="8"/>
  <c r="N8" i="8"/>
  <c r="M8" i="8"/>
  <c r="L8" i="8"/>
  <c r="K8" i="8"/>
  <c r="J8" i="8"/>
  <c r="I8" i="8"/>
  <c r="H8" i="8"/>
  <c r="G8" i="8"/>
  <c r="F8" i="8"/>
  <c r="BA7" i="8"/>
  <c r="BA8" i="8" s="1"/>
  <c r="AO7" i="8"/>
  <c r="AO8" i="8" s="1"/>
  <c r="AC7" i="8"/>
  <c r="AC8" i="8" s="1"/>
  <c r="Q7" i="8"/>
  <c r="Q8" i="8" s="1"/>
  <c r="E7" i="8"/>
  <c r="E8" i="8" s="1"/>
  <c r="BA6" i="8"/>
  <c r="AO6" i="8"/>
  <c r="AC6" i="8"/>
  <c r="Q6" i="8"/>
  <c r="E6" i="8"/>
  <c r="I48" i="22"/>
  <c r="I46" i="22" s="1"/>
  <c r="I44" i="22" s="1"/>
  <c r="J48" i="22"/>
  <c r="J46" i="22" s="1"/>
  <c r="J44" i="22" s="1"/>
  <c r="J37" i="22" s="1"/>
  <c r="K48" i="22"/>
  <c r="K46" i="22" s="1"/>
  <c r="K44" i="22" s="1"/>
  <c r="L48" i="22"/>
  <c r="L46" i="22" s="1"/>
  <c r="L44" i="22" s="1"/>
  <c r="H48" i="22"/>
  <c r="H46" i="22" s="1"/>
  <c r="H44" i="22" s="1"/>
  <c r="I43" i="22"/>
  <c r="I41" i="22" s="1"/>
  <c r="I39" i="22" s="1"/>
  <c r="J43" i="22"/>
  <c r="J41" i="22" s="1"/>
  <c r="J39" i="22" s="1"/>
  <c r="K43" i="22"/>
  <c r="K41" i="22" s="1"/>
  <c r="K39" i="22" s="1"/>
  <c r="L43" i="22"/>
  <c r="L41" i="22" s="1"/>
  <c r="L39" i="22" s="1"/>
  <c r="H43" i="22"/>
  <c r="H41" i="22" s="1"/>
  <c r="H39" i="22" s="1"/>
  <c r="I36" i="22"/>
  <c r="I34" i="22" s="1"/>
  <c r="I32" i="22" s="1"/>
  <c r="J36" i="22"/>
  <c r="J34" i="22" s="1"/>
  <c r="J32" i="22" s="1"/>
  <c r="K36" i="22"/>
  <c r="K34" i="22" s="1"/>
  <c r="K32" i="22" s="1"/>
  <c r="L36" i="22"/>
  <c r="L34" i="22" s="1"/>
  <c r="L32" i="22" s="1"/>
  <c r="H36" i="22"/>
  <c r="H34" i="22" s="1"/>
  <c r="H32" i="22" s="1"/>
  <c r="I30" i="22"/>
  <c r="I28" i="22" s="1"/>
  <c r="I26" i="22" s="1"/>
  <c r="H30" i="22"/>
  <c r="H28" i="22" s="1"/>
  <c r="H26" i="22" s="1"/>
  <c r="L28" i="22"/>
  <c r="L26" i="22" s="1"/>
  <c r="K28" i="22"/>
  <c r="K26" i="22" s="1"/>
  <c r="J28" i="22"/>
  <c r="J26" i="22" s="1"/>
  <c r="J22" i="22"/>
  <c r="J20" i="22" s="1"/>
  <c r="K22" i="22"/>
  <c r="K20" i="22" s="1"/>
  <c r="L22" i="22"/>
  <c r="L20" i="22" s="1"/>
  <c r="I19" i="22"/>
  <c r="I17" i="22" s="1"/>
  <c r="I15" i="22" s="1"/>
  <c r="J19" i="22"/>
  <c r="J17" i="22" s="1"/>
  <c r="J15" i="22" s="1"/>
  <c r="K19" i="22"/>
  <c r="K17" i="22" s="1"/>
  <c r="K15" i="22" s="1"/>
  <c r="L19" i="22"/>
  <c r="L17" i="22" s="1"/>
  <c r="L15" i="22" s="1"/>
  <c r="H19" i="22"/>
  <c r="H17" i="22" s="1"/>
  <c r="H15" i="22" s="1"/>
  <c r="I24" i="22"/>
  <c r="I22" i="22" s="1"/>
  <c r="I20" i="22" s="1"/>
  <c r="H24" i="22"/>
  <c r="H22" i="22" s="1"/>
  <c r="H20" i="22" s="1"/>
  <c r="I12" i="22"/>
  <c r="I10" i="22" s="1"/>
  <c r="I8" i="22" s="1"/>
  <c r="J12" i="22"/>
  <c r="J10" i="22" s="1"/>
  <c r="J8" i="22" s="1"/>
  <c r="K12" i="22"/>
  <c r="K10" i="22" s="1"/>
  <c r="K8" i="22" s="1"/>
  <c r="L12" i="22"/>
  <c r="L10" i="22" s="1"/>
  <c r="L8" i="22" s="1"/>
  <c r="H12" i="22"/>
  <c r="H10" i="22" s="1"/>
  <c r="H8" i="22" s="1"/>
  <c r="E112" i="5"/>
  <c r="F112" i="5"/>
  <c r="G112" i="5"/>
  <c r="H112" i="5"/>
  <c r="D112" i="5"/>
  <c r="E99" i="5"/>
  <c r="F99" i="5"/>
  <c r="G99" i="5"/>
  <c r="H99" i="5"/>
  <c r="D99" i="5"/>
  <c r="E79" i="5"/>
  <c r="F79" i="5"/>
  <c r="G79" i="5"/>
  <c r="H79" i="5"/>
  <c r="D79" i="5"/>
  <c r="C71" i="5"/>
  <c r="C70" i="5"/>
  <c r="C69" i="5"/>
  <c r="C68" i="5"/>
  <c r="C67" i="5"/>
  <c r="E65" i="5"/>
  <c r="F65" i="5"/>
  <c r="G65" i="5"/>
  <c r="H65" i="5"/>
  <c r="D65" i="5"/>
  <c r="C59" i="5"/>
  <c r="C58" i="5"/>
  <c r="C57" i="5"/>
  <c r="C56" i="5"/>
  <c r="C55" i="5"/>
  <c r="E53" i="5"/>
  <c r="F53" i="5"/>
  <c r="G53" i="5"/>
  <c r="H53" i="5"/>
  <c r="D53" i="5"/>
  <c r="C47" i="5"/>
  <c r="C46" i="5"/>
  <c r="C45" i="5"/>
  <c r="C44" i="5"/>
  <c r="C43" i="5"/>
  <c r="E41" i="5"/>
  <c r="F41" i="5"/>
  <c r="G41" i="5"/>
  <c r="H41" i="5"/>
  <c r="D41" i="5"/>
  <c r="C33" i="5"/>
  <c r="C32" i="5"/>
  <c r="C31" i="5"/>
  <c r="C30" i="5"/>
  <c r="C29" i="5"/>
  <c r="E20" i="5"/>
  <c r="F20" i="5"/>
  <c r="G20" i="5"/>
  <c r="H20" i="5"/>
  <c r="D20" i="5"/>
  <c r="C14" i="5"/>
  <c r="C13" i="5"/>
  <c r="C12" i="5"/>
  <c r="C11" i="5"/>
  <c r="J6" i="22" l="1"/>
  <c r="H13" i="22"/>
  <c r="J13" i="22"/>
  <c r="I37" i="22"/>
  <c r="H37" i="22"/>
  <c r="K6" i="22"/>
  <c r="L37" i="22"/>
  <c r="I13" i="22"/>
  <c r="K37" i="22"/>
  <c r="H6" i="22"/>
  <c r="H5" i="22" s="1"/>
  <c r="I6" i="22"/>
  <c r="I5" i="22" s="1"/>
  <c r="L6" i="22"/>
  <c r="L5" i="22" s="1"/>
  <c r="L13" i="22"/>
  <c r="K13" i="22"/>
  <c r="K5" i="22" l="1"/>
  <c r="J5" i="22"/>
  <c r="F40" i="1"/>
  <c r="G40" i="1"/>
  <c r="H40" i="1"/>
  <c r="I40" i="1"/>
  <c r="E40" i="1"/>
  <c r="F73" i="1"/>
  <c r="G73" i="1"/>
  <c r="H73" i="1"/>
  <c r="I73" i="1"/>
  <c r="E73" i="1"/>
  <c r="E5" i="23" l="1"/>
  <c r="I12" i="23"/>
  <c r="H12" i="23"/>
  <c r="G12" i="23"/>
  <c r="F12" i="23"/>
  <c r="E12" i="23"/>
  <c r="G5" i="23"/>
  <c r="G4" i="23" s="1"/>
  <c r="H5" i="23"/>
  <c r="H4" i="23" s="1"/>
  <c r="I5" i="23"/>
  <c r="F5" i="23"/>
  <c r="F4" i="23" s="1"/>
  <c r="E4" i="23" l="1"/>
  <c r="I4" i="23"/>
  <c r="L68" i="22"/>
  <c r="K68" i="22"/>
  <c r="H68" i="22"/>
  <c r="J68" i="22" l="1"/>
  <c r="I68" i="22"/>
  <c r="AT17" i="19" l="1"/>
  <c r="AR17" i="19"/>
  <c r="AR16" i="19"/>
  <c r="AR15" i="19"/>
  <c r="AR14" i="19"/>
  <c r="AR13" i="19"/>
  <c r="AR12" i="19"/>
  <c r="AR11" i="19"/>
  <c r="AR10" i="19"/>
  <c r="AR9" i="19"/>
  <c r="AR8" i="19"/>
  <c r="AB17" i="19"/>
  <c r="Z17" i="19"/>
  <c r="Z16" i="19"/>
  <c r="Z15" i="19"/>
  <c r="Z14" i="19"/>
  <c r="Z13" i="19"/>
  <c r="Z12" i="19"/>
  <c r="Z11" i="19"/>
  <c r="Z10" i="19"/>
  <c r="Z9" i="19"/>
  <c r="Z8" i="19"/>
  <c r="Y17" i="19"/>
  <c r="W17" i="19"/>
  <c r="W16" i="19"/>
  <c r="W15" i="19"/>
  <c r="W14" i="19"/>
  <c r="W13" i="19"/>
  <c r="W12" i="19"/>
  <c r="W11" i="19"/>
  <c r="W10" i="19"/>
  <c r="W9" i="19"/>
  <c r="W8" i="19"/>
  <c r="V17" i="19"/>
  <c r="T17" i="19"/>
  <c r="T16" i="19"/>
  <c r="T15" i="19"/>
  <c r="T14" i="19"/>
  <c r="T13" i="19"/>
  <c r="T12" i="19"/>
  <c r="T11" i="19"/>
  <c r="T10" i="19"/>
  <c r="T9" i="19"/>
  <c r="T8" i="19"/>
  <c r="P17" i="19"/>
  <c r="N17" i="19"/>
  <c r="M17" i="19"/>
  <c r="K17" i="19"/>
  <c r="N16" i="19"/>
  <c r="K16" i="19"/>
  <c r="N15" i="19"/>
  <c r="K15" i="19"/>
  <c r="N14" i="19"/>
  <c r="K14" i="19"/>
  <c r="N13" i="19"/>
  <c r="K13" i="19"/>
  <c r="N12" i="19"/>
  <c r="K12" i="19"/>
  <c r="N11" i="19"/>
  <c r="K11" i="19"/>
  <c r="N10" i="19"/>
  <c r="K10" i="19"/>
  <c r="N9" i="19"/>
  <c r="K9" i="19"/>
  <c r="N8" i="19"/>
  <c r="K8" i="19"/>
  <c r="AQ17" i="19"/>
  <c r="AO17" i="19"/>
  <c r="AN17" i="19"/>
  <c r="AL17" i="19"/>
  <c r="AK17" i="19"/>
  <c r="AI17" i="19"/>
  <c r="AH17" i="19"/>
  <c r="AF17" i="19"/>
  <c r="AE17" i="19"/>
  <c r="AC17" i="19"/>
  <c r="AO16" i="19"/>
  <c r="AL16" i="19"/>
  <c r="AI16" i="19"/>
  <c r="AF16" i="19"/>
  <c r="AC16" i="19"/>
  <c r="AO15" i="19"/>
  <c r="AL15" i="19"/>
  <c r="AI15" i="19"/>
  <c r="AF15" i="19"/>
  <c r="AC15" i="19"/>
  <c r="AO14" i="19"/>
  <c r="AL14" i="19"/>
  <c r="AI14" i="19"/>
  <c r="AF14" i="19"/>
  <c r="AC14" i="19"/>
  <c r="AO13" i="19"/>
  <c r="AL13" i="19"/>
  <c r="AI13" i="19"/>
  <c r="AF13" i="19"/>
  <c r="AC13" i="19"/>
  <c r="AO12" i="19"/>
  <c r="AL12" i="19"/>
  <c r="AI12" i="19"/>
  <c r="AF12" i="19"/>
  <c r="AC12" i="19"/>
  <c r="AO11" i="19"/>
  <c r="AL11" i="19"/>
  <c r="AI11" i="19"/>
  <c r="AF11" i="19"/>
  <c r="AC11" i="19"/>
  <c r="AO10" i="19"/>
  <c r="AL10" i="19"/>
  <c r="AI10" i="19"/>
  <c r="AF10" i="19"/>
  <c r="AC10" i="19"/>
  <c r="AO9" i="19"/>
  <c r="AL9" i="19"/>
  <c r="AI9" i="19"/>
  <c r="AF9" i="19"/>
  <c r="AC9" i="19"/>
  <c r="AO8" i="19"/>
  <c r="AL8" i="19"/>
  <c r="AI8" i="19"/>
  <c r="AF8" i="19"/>
  <c r="AC8" i="19"/>
  <c r="H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G20"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AV18" i="9"/>
  <c r="AU18" i="9"/>
  <c r="AS18" i="9"/>
  <c r="AR18" i="9"/>
  <c r="AP18" i="9"/>
  <c r="AO18" i="9"/>
  <c r="AM18" i="9"/>
  <c r="AL18" i="9"/>
  <c r="AJ18" i="9"/>
  <c r="AI18" i="9"/>
  <c r="AG18" i="9"/>
  <c r="AF18" i="9"/>
  <c r="AD18" i="9"/>
  <c r="AC18" i="9"/>
  <c r="AA18" i="9"/>
  <c r="Z18" i="9"/>
  <c r="X18" i="9"/>
  <c r="W18" i="9"/>
  <c r="U18" i="9"/>
  <c r="T18" i="9"/>
  <c r="R18" i="9"/>
  <c r="Q18" i="9"/>
  <c r="O18" i="9"/>
  <c r="N18" i="9"/>
  <c r="L18" i="9"/>
  <c r="K18" i="9"/>
  <c r="I18" i="9"/>
  <c r="H18" i="9"/>
  <c r="AT17" i="9"/>
  <c r="AQ17" i="9"/>
  <c r="AN17" i="9"/>
  <c r="AK17" i="9"/>
  <c r="AH17" i="9"/>
  <c r="AE17" i="9"/>
  <c r="AB17" i="9"/>
  <c r="Y17" i="9"/>
  <c r="V17" i="9"/>
  <c r="S17" i="9"/>
  <c r="P17" i="9"/>
  <c r="M17" i="9"/>
  <c r="J17" i="9"/>
  <c r="G17" i="9"/>
  <c r="AT16" i="9"/>
  <c r="AQ16" i="9"/>
  <c r="AN16" i="9"/>
  <c r="AK16" i="9"/>
  <c r="AH16" i="9"/>
  <c r="AE16" i="9"/>
  <c r="AB16" i="9"/>
  <c r="Y16" i="9"/>
  <c r="V16" i="9"/>
  <c r="S16" i="9"/>
  <c r="P16" i="9"/>
  <c r="M16" i="9"/>
  <c r="J16" i="9"/>
  <c r="G16" i="9"/>
  <c r="AT15" i="9"/>
  <c r="AQ15" i="9"/>
  <c r="AN15" i="9"/>
  <c r="AK15" i="9"/>
  <c r="AH15" i="9"/>
  <c r="AE15" i="9"/>
  <c r="AB15" i="9"/>
  <c r="Y15" i="9"/>
  <c r="V15" i="9"/>
  <c r="S15" i="9"/>
  <c r="P15" i="9"/>
  <c r="M15" i="9"/>
  <c r="J15" i="9"/>
  <c r="G15" i="9"/>
  <c r="AT14" i="9"/>
  <c r="AQ14" i="9"/>
  <c r="AN14" i="9"/>
  <c r="AK14" i="9"/>
  <c r="AH14" i="9"/>
  <c r="AE14" i="9"/>
  <c r="AB14" i="9"/>
  <c r="Y14" i="9"/>
  <c r="V14" i="9"/>
  <c r="S14" i="9"/>
  <c r="P14" i="9"/>
  <c r="M14" i="9"/>
  <c r="J14" i="9"/>
  <c r="G14" i="9"/>
  <c r="AT13" i="9"/>
  <c r="AQ13" i="9"/>
  <c r="AN13" i="9"/>
  <c r="AK13" i="9"/>
  <c r="AH13" i="9"/>
  <c r="AE13" i="9"/>
  <c r="AB13" i="9"/>
  <c r="Y13" i="9"/>
  <c r="V13" i="9"/>
  <c r="S13" i="9"/>
  <c r="P13" i="9"/>
  <c r="M13" i="9"/>
  <c r="J13" i="9"/>
  <c r="G13" i="9"/>
  <c r="AT12" i="9"/>
  <c r="AQ12" i="9"/>
  <c r="AN12" i="9"/>
  <c r="AK12" i="9"/>
  <c r="AH12" i="9"/>
  <c r="AE12" i="9"/>
  <c r="AB12" i="9"/>
  <c r="Y12" i="9"/>
  <c r="V12" i="9"/>
  <c r="S12" i="9"/>
  <c r="P12" i="9"/>
  <c r="M12" i="9"/>
  <c r="J12" i="9"/>
  <c r="G12" i="9"/>
  <c r="AT11" i="9"/>
  <c r="AQ11" i="9"/>
  <c r="AN11" i="9"/>
  <c r="AK11" i="9"/>
  <c r="AH11" i="9"/>
  <c r="AE11" i="9"/>
  <c r="AB11" i="9"/>
  <c r="Y11" i="9"/>
  <c r="V11" i="9"/>
  <c r="S11" i="9"/>
  <c r="P11" i="9"/>
  <c r="M11" i="9"/>
  <c r="J11" i="9"/>
  <c r="G11" i="9"/>
  <c r="AT10" i="9"/>
  <c r="AQ10" i="9"/>
  <c r="AN10" i="9"/>
  <c r="AK10" i="9"/>
  <c r="AH10" i="9"/>
  <c r="AE10" i="9"/>
  <c r="AB10" i="9"/>
  <c r="Y10" i="9"/>
  <c r="V10" i="9"/>
  <c r="S10" i="9"/>
  <c r="P10" i="9"/>
  <c r="M10" i="9"/>
  <c r="J10" i="9"/>
  <c r="G10" i="9"/>
  <c r="AT9" i="9"/>
  <c r="AQ9" i="9"/>
  <c r="AN9" i="9"/>
  <c r="AK9" i="9"/>
  <c r="AH9" i="9"/>
  <c r="AE9" i="9"/>
  <c r="AB9" i="9"/>
  <c r="Y9" i="9"/>
  <c r="V9" i="9"/>
  <c r="S9" i="9"/>
  <c r="P9" i="9"/>
  <c r="M9" i="9"/>
  <c r="J9" i="9"/>
  <c r="G9" i="9"/>
  <c r="M18" i="9" l="1"/>
  <c r="AK18" i="9"/>
  <c r="S18" i="9"/>
  <c r="AS17" i="19"/>
  <c r="X17" i="19"/>
  <c r="AE18" i="9"/>
  <c r="AA17" i="19"/>
  <c r="G18" i="9"/>
  <c r="O17" i="19"/>
  <c r="Y18" i="9"/>
  <c r="AP17" i="19"/>
  <c r="AM17" i="19"/>
  <c r="AJ17" i="19"/>
  <c r="AG17" i="19"/>
  <c r="AD17" i="19"/>
  <c r="J18" i="9"/>
  <c r="V18" i="9"/>
  <c r="AH18" i="9"/>
  <c r="AT18" i="9"/>
  <c r="AQ18" i="9"/>
  <c r="AB18" i="9"/>
  <c r="AN18" i="9"/>
  <c r="P18" i="9"/>
  <c r="F16" i="12" l="1"/>
  <c r="G16" i="12"/>
  <c r="E16" i="12"/>
  <c r="Q17" i="19" l="1"/>
  <c r="S17" i="19"/>
  <c r="E17" i="19"/>
  <c r="F17" i="19"/>
  <c r="G17" i="19"/>
  <c r="H17" i="19"/>
  <c r="J17" i="19"/>
  <c r="Q16" i="19"/>
  <c r="H16" i="19"/>
  <c r="E16" i="19"/>
  <c r="Q15" i="19"/>
  <c r="H15" i="19"/>
  <c r="E15" i="19"/>
  <c r="Q14" i="19"/>
  <c r="H14" i="19"/>
  <c r="E14" i="19"/>
  <c r="Q13" i="19"/>
  <c r="H13" i="19"/>
  <c r="E13" i="19"/>
  <c r="Q12" i="19"/>
  <c r="H12" i="19"/>
  <c r="E12" i="19"/>
  <c r="Q11" i="19"/>
  <c r="H11" i="19"/>
  <c r="E11" i="19"/>
  <c r="Q10" i="19"/>
  <c r="H10" i="19"/>
  <c r="E10" i="19"/>
  <c r="Q9" i="19"/>
  <c r="R17" i="19"/>
  <c r="H9" i="19"/>
  <c r="E9" i="19"/>
  <c r="Q8" i="19"/>
  <c r="H8" i="19"/>
  <c r="E8" i="19"/>
  <c r="L17" i="19" l="1"/>
  <c r="U17" i="19"/>
  <c r="I17" i="19"/>
  <c r="D6" i="7"/>
  <c r="E6" i="7"/>
  <c r="F6" i="7"/>
  <c r="G6" i="7"/>
  <c r="D9" i="7"/>
  <c r="E9" i="7"/>
  <c r="F9" i="7"/>
  <c r="G9" i="7"/>
  <c r="C9" i="7"/>
  <c r="C6" i="7"/>
  <c r="D5" i="7" l="1"/>
  <c r="F5" i="7"/>
  <c r="G5" i="7"/>
  <c r="E5" i="7"/>
  <c r="C5" i="7"/>
  <c r="E8" i="10" l="1"/>
  <c r="E13" i="10" s="1"/>
  <c r="F8" i="10"/>
  <c r="F13" i="10" s="1"/>
  <c r="E12" i="10" l="1"/>
  <c r="F12" i="10"/>
  <c r="D8" i="10"/>
  <c r="D13" i="10" l="1"/>
  <c r="D1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DDD43612-CA67-47E7-B93A-8139E47D534C}">
      <text>
        <r>
          <rPr>
            <b/>
            <sz val="9"/>
            <color indexed="81"/>
            <rFont val="Tahoma"/>
            <family val="2"/>
          </rPr>
          <t>Author:</t>
        </r>
        <r>
          <rPr>
            <sz val="9"/>
            <color indexed="81"/>
            <rFont val="Tahoma"/>
            <family val="2"/>
          </rPr>
          <t xml:space="preserve">
Տվյալ միջոցառման բյուջեի ներկայացումը վարչատարածքային բաժանմամբ պայմանական է։ Յուրաքանչյուր տարում ընտրվելու է մեկ մարզային քաղաք՝ ելնելով նախապես սահմանված չափորոշիչներից։</t>
        </r>
      </text>
    </comment>
    <comment ref="AI7" authorId="0" shapeId="0" xr:uid="{5CA9909D-E08B-4B05-BE36-E66E4CE962E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Տվյալ միջոցառման բյուջեի ներկայացումը վարչատարածքային բաժանմամբ պայմանական է։ Յուրաքանչյուր տարում ընտրվելու է մեկ մարզային քաղաք՝ ելնելով նախապես սահմանված չափորոշիչներից։</t>
        </r>
      </text>
    </comment>
    <comment ref="AX7" authorId="0" shapeId="0" xr:uid="{56E199DC-510F-4416-BBCB-C56108BDAAF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Տվյալ միջոցառման բյուջեի ներկայացումը վարչատարածքային բաժանմամբ պայմանական է։ Յուրաքանչյուր տարում ընտրվելու է մեկ մարզային քաղաք՝ ելնելով նախապես սահմանված չափորոշիչներից։</t>
        </r>
      </text>
    </comment>
    <comment ref="BK7" authorId="0" shapeId="0" xr:uid="{65DAE78F-A2C6-4FAA-8F50-4C8806D8DE26}">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Տվյալ միջոցառման բյուջեի ներկայացումը վարչատարածքային բաժանմամբ պայմանական է։ Յուրաքանչյուր տարում ընտրվելու է մեկ մարզային քաղաք՝ ելնելով նախապես սահմանված չափորոշիչներից։
</t>
        </r>
      </text>
    </comment>
  </commentList>
</comments>
</file>

<file path=xl/sharedStrings.xml><?xml version="1.0" encoding="utf-8"?>
<sst xmlns="http://schemas.openxmlformats.org/spreadsheetml/2006/main" count="931" uniqueCount="346">
  <si>
    <t>ՄԱՍ 1. ՊԵՏԱԿԱՆ ՄԱՐՄՆԻ ՌԱԶՄԱՎԱՐՈՒԹՅԱՆ ԸՆԴՀԱՆՈՒՐ ՆԿԱՐԱԳՐՈՒԹՅՈՒՆԸ</t>
  </si>
  <si>
    <t>ՄԱՍ 2. ՊԵՏԱԿԱՆ ՄԱՐՄՆԻ ԿՈՂՄԻՑ ԻՐԱԿԱՆԱՑՎՈՂ ԲՅՈՒՋԵՏԱՅԻՆ ԾՐԱԳՐԵՐԸ ԵՎ ՄԻՋՈՑԱՌՈՒՄՆԵՐԸ</t>
  </si>
  <si>
    <t>Ծրագիր/Միջոցառում</t>
  </si>
  <si>
    <t>Ծրագիր</t>
  </si>
  <si>
    <t>Միջոցառման անվանումը՝</t>
  </si>
  <si>
    <t>Միջոցառման նկարագրությունը՝</t>
  </si>
  <si>
    <t>Միջոցառման տեսակը՝</t>
  </si>
  <si>
    <t>ՄԱՍ 3 ՊԵՏԱԿԱՆ ՄԱՐՄՆԻ ԾՐԱԳՐԵՐԻ ԳԾՈՎ ՎԵՐՋՆԱԿԱՆ ԱՐԴՅՈՒՆՔԻ ՑՈՒՑԱՆԻՇՆԵՐԸ</t>
  </si>
  <si>
    <t>Ծրագրի վերջնական արդյունքները</t>
  </si>
  <si>
    <t xml:space="preserve">Ելակետը </t>
  </si>
  <si>
    <t>Թիրախը</t>
  </si>
  <si>
    <t>Ծրագրի դասիչը</t>
  </si>
  <si>
    <t>Ծրագրի անվանումը</t>
  </si>
  <si>
    <t>Ծրագրի դասիչը՝</t>
  </si>
  <si>
    <t>Միջոցառման դասիչը՝</t>
  </si>
  <si>
    <t>2025թ</t>
  </si>
  <si>
    <t>Նկարագրությունը՝</t>
  </si>
  <si>
    <t>Արդյունքի չափորոշիչներ</t>
  </si>
  <si>
    <t>Միջոցառման վրա կատարվող ծախսը (հազար դրամ)</t>
  </si>
  <si>
    <t>2026թ</t>
  </si>
  <si>
    <t>Ծրագրային դասիչը</t>
  </si>
  <si>
    <t>Բաժին</t>
  </si>
  <si>
    <t xml:space="preserve">Խումբ </t>
  </si>
  <si>
    <t>Դաս</t>
  </si>
  <si>
    <t>Ընդամենը</t>
  </si>
  <si>
    <t>X</t>
  </si>
  <si>
    <t>(հազար դրամներով)</t>
  </si>
  <si>
    <t>Եկամուտների ստացման աղբյուրների անվանումները</t>
  </si>
  <si>
    <t>Կանխատեսում</t>
  </si>
  <si>
    <t>2024թ.</t>
  </si>
  <si>
    <t>2025թ.</t>
  </si>
  <si>
    <t>2026թ.</t>
  </si>
  <si>
    <t>ԸՆԴԱՄԵՆԸ</t>
  </si>
  <si>
    <t>1. Վճարովի ծառայությունների մատուցումից և աշխատանքների կատարումից</t>
  </si>
  <si>
    <t>Արտաքին միջոցներ</t>
  </si>
  <si>
    <t>ՀՀ կառ. համաֆինանսավորում</t>
  </si>
  <si>
    <t>Մնացորդ</t>
  </si>
  <si>
    <t>Վարկային ծրագրեր</t>
  </si>
  <si>
    <t>Դրամաշնորհային ծրագրեր</t>
  </si>
  <si>
    <t>Միջոցառում</t>
  </si>
  <si>
    <t>3.2 Ծախսային խնայողությունների գծով առաջարկները (-) նշանով</t>
  </si>
  <si>
    <t>3.3 Նոր նախաձեռնությունների գծով ընդհանուր ծախսերը</t>
  </si>
  <si>
    <t>Ծրագրի սկիզբն ըստ համապատասխան համաձայնագրի</t>
  </si>
  <si>
    <t>Ծրագրի ավարտն ըստ համապատասխան համաձայնագրի (ներառյալ փոփոխությունները)</t>
  </si>
  <si>
    <t>Առաջին եռամսյակ</t>
  </si>
  <si>
    <t>Երկրորդ եռամսյակ</t>
  </si>
  <si>
    <t>Երրորդ եռամսյակ</t>
  </si>
  <si>
    <t>Չորրորդ եռամսյակ</t>
  </si>
  <si>
    <t>Տարի</t>
  </si>
  <si>
    <t xml:space="preserve">Աղյուսակ 1. Քաղաքականությանն առնչվող բյուջետային ծրագրերն ու միջոցառումները </t>
  </si>
  <si>
    <t>Միջոցառման անվանումը</t>
  </si>
  <si>
    <t>2025թ (հազ. դրամ)</t>
  </si>
  <si>
    <t>2026թ (հազ. դրամ)</t>
  </si>
  <si>
    <t>ԼՐԱՑՄԱՆ ՊԱՀԱՆՋՆԵՐ</t>
  </si>
  <si>
    <t>Ռիսկի նկարագրությունը</t>
  </si>
  <si>
    <t>Հնարավոր ազդեցությունը նպատակների և արդյունքային ցուցանիշների վրա</t>
  </si>
  <si>
    <t>Ռիսկի կանխման/ հաղթահարման հնարավոր ուղիները</t>
  </si>
  <si>
    <t>Ընդամենը՝ որից</t>
  </si>
  <si>
    <t>Ցուցանիշներ</t>
  </si>
  <si>
    <t>Արտաքին աղբյուրներից ստացվող ֆինանսավորման տեսակը՝ ըստ ծրագրերի</t>
  </si>
  <si>
    <t xml:space="preserve">Հավելված 1. ՄԱՍ 3.  </t>
  </si>
  <si>
    <t>x</t>
  </si>
  <si>
    <t>Ընթացիկ միջոցառումներ</t>
  </si>
  <si>
    <t xml:space="preserve">Հավելված N 3. Բյուջետային ծրագրերի և ակնկալվող արդյունքների ներկայացման ձևաչափ </t>
  </si>
  <si>
    <t>Արդյունքի չափորոշիչի անվանումը և չափման միավորը</t>
  </si>
  <si>
    <t>Հավելված N 4. Բյուջետային ծրագրերի գծով ամփոփ ծախսերն ըստ բյուջետային ծախսերի գործառական դասակարգման տարրերի և ըստ տնտեսագիտական դասակարգման հոդվածների</t>
  </si>
  <si>
    <t>Ծրագրի /Միջոցառման անվոնւմը</t>
  </si>
  <si>
    <t xml:space="preserve">Կանխատեսում (հազար դրամներով)   </t>
  </si>
  <si>
    <t>Հավելված N 6. Պետական մարմնի և դրա ենթակա կազմակերպությունների ստացվելիք եկամուտների աղբյուրները (բացառությամբ պետական բյուջեից ստացվող եկամուտների)</t>
  </si>
  <si>
    <t>Հավելված N 5. Բյուջետային ծրագրերի/միջոցառումների գծով ծախսերը՝ վարչատարածքային բաժանմամբ (ըստ մարզերի)</t>
  </si>
  <si>
    <t>Ընդամենը ըստ մարզերի</t>
  </si>
  <si>
    <t xml:space="preserve">Ընդամենը </t>
  </si>
  <si>
    <t>Ծրագրի /Միջոցառման անվանումը</t>
  </si>
  <si>
    <t>Հավելված N 8. Ամփոփ ֆինանսական պահանջներ ՄԺԾԾ ժամանակահատվածի համար</t>
  </si>
  <si>
    <t>Հավելված 10․ Հայտի հետ կապված հիմնական ռիսկերը</t>
  </si>
  <si>
    <t>Հավելված N 3. Բյուջետային ծրագրերի և ակնկալվող արդյունքների ներկայացման ձևաչափ</t>
  </si>
  <si>
    <t>1.  Լրացվում է հայտը ներկայացնող պետական մարմնի անվանումը</t>
  </si>
  <si>
    <t>ՄԱՍ 3. ՊԵՏԱԿԱՆ ՄԱՐՄՆԻ ԾՐԱԳՐԵՐԻ ԳԾՈՎ ՎԵՐՋՆԱԿԱՆ ԱՐԴՅՈՒՆՔԻ ՑՈՒՑԱՆԻՇՆԵՐԸ</t>
  </si>
  <si>
    <t xml:space="preserve">ՄԱՍ 4. ՊԵՏԱԿԱՆ ՄԱՐՄՆԻ ԳԾՈՎ ԱՐԴՅՈՒՆՔԱՅԻՆ (ԿԱՏԱՐՈՂԱԿԱՆ) ՑՈՒՑԱՆԻՇՆԵՐԸ </t>
  </si>
  <si>
    <t>Ծրագրի միջոցառումները</t>
  </si>
  <si>
    <t>31․ Ծախսերը ներկայացնել նաև դրամով՝ կիրառելով փետրվարի 1-ի արտարժույթի ԿԲ փոխարժեքը</t>
  </si>
  <si>
    <t>Հավելված N 9. Միջոլորտային (խաչվող) առանձին քաղաքականություններին առնչվող ծրագրերի և միջոցառումների ներկայացման ամփոփ ձևաչափ</t>
  </si>
  <si>
    <r>
      <t>Պետական մարմնի անվանումը</t>
    </r>
    <r>
      <rPr>
        <vertAlign val="superscript"/>
        <sz val="8"/>
        <color rgb="FF000000"/>
        <rFont val="GHEA Grapalat"/>
        <family val="3"/>
      </rPr>
      <t>1</t>
    </r>
    <r>
      <rPr>
        <sz val="8"/>
        <color rgb="FF000000"/>
        <rFont val="GHEA Grapalat"/>
        <family val="3"/>
      </rPr>
      <t>՝</t>
    </r>
  </si>
  <si>
    <r>
      <t>1. Հիմնական ռազմավարական նպատակները և գերակա վերջնական արդյունքները</t>
    </r>
    <r>
      <rPr>
        <vertAlign val="superscript"/>
        <sz val="10"/>
        <color theme="1"/>
        <rFont val="GHEA Grapalat"/>
        <family val="3"/>
      </rPr>
      <t>2</t>
    </r>
    <r>
      <rPr>
        <sz val="10"/>
        <color theme="1"/>
        <rFont val="GHEA Grapalat"/>
        <family val="3"/>
      </rPr>
      <t xml:space="preserve"> </t>
    </r>
  </si>
  <si>
    <t>2․ Համառոտ ներկայացնել այն հիմնական ռազմավարական նպատակները և գերակա վերջնական արդյունքները, որոնց վրա պետական մարմինը ձգտում է ներազդել իր պատասխանատվության ներքո իրականացվող բյուջետային ծրագրերի և միջոցառումների միջոցով</t>
  </si>
  <si>
    <t>3․ Համառոտ ներկայացնել պետական մարմնի պատասխանատվության ներքո իրականացվող բյուջետային ծրագրերում կատարվող հիմնական փոփոխությունները՝ ներառյալ փոփոխություններ մատուցվող ծառայություններում, տրամադրվող տրանսֆերտներում և շահառուների շրջանակներում: Ներկայացնել միայն այն փոփոխությունները, որոնք հատկապես կարևորվում են հիմնական գերակա վերջնական արդյունքների ձեռք բերման տեսանկյունից</t>
  </si>
  <si>
    <t>4.Համառոտ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 որոնք ուղղված են գերակա վերջնական արդյուքների ապահովմանը</t>
  </si>
  <si>
    <t>5․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(բաժնետոմսերի ձեռք բերում, վարկերի տրամադրում և այլն), որոնք ուղղված են գերակա վերջնական արդյուքների ապահովմանը</t>
  </si>
  <si>
    <t xml:space="preserve">6․ Լրացվում է համապատասխան ծրագրի դասիչը՝ Ծրագրային դասակարգչով սահմանված դասիչներին համապատասխան </t>
  </si>
  <si>
    <t>7․ Լրացվում է համապատասխան ծրագրի գծով ընդհանուր հատկացումների չափը՝ բազային (փաստացի),  պլանավորվող և կանխատեսվող տարիների համար։ Այն հավասար է տվյալ ծրագրի բոլոր միջոցառումների գծով հատկացումների հանրագումարին</t>
  </si>
  <si>
    <t xml:space="preserve">8․ Աղյուսակում միևնույն ծրագրի շրջանակներում իրականացվող միևնույն տիպի միջոցառումներն անհրաժեշտ է ներկայացնել խմբավորված տեսքով: Օրինակ, միևնույն ծրագրի շրջանակներում իրականացվող բոլոր ընթացիկ բնույթի միջոցառումները (ծառայությունների մատուցում, տրանսֆերտերի տրամադրում և այլն) անհրաժետ է ներկայացնել Ընթացիկ միջոցառումների համար նախատեսված հատվածում՝հաջորդաբար, իսկ կապիտալ միջոցառումները՝ այդ տիպի միջոցառումների համար նախատեսված հատվածում: </t>
  </si>
  <si>
    <t>9․ Լրացվում է համապատասխան միջոցառման դասիչը՝ Ծրագրային դասակարգչով սահմանված դասիչներին համապատասխան</t>
  </si>
  <si>
    <t>10․ Լրացվում է տվյալ միջոցառման տեսակը՝ Ծառայությունների մատուցում, Տրանսֆերտների տրամադրում, Ֆինանսավորման ծախսերի իրականացում և այլն: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«Ծրագրային բյուջետավորման ձևաչափով բյուջետային ծրագրերի և միջոցառումների սահմանման» մեթոդական ձեռնարկով:</t>
  </si>
  <si>
    <t>11․  Լրացվում է ծրագրի նպատակը</t>
  </si>
  <si>
    <t>12․ Լրացվում է ծրագրի դասիչը՝ Ծրագրային դասակարգչով սահմանված դասիչներին համապատասխան</t>
  </si>
  <si>
    <t>13․  Լրացվում է ծրագրի անվանումը</t>
  </si>
  <si>
    <t xml:space="preserve">14. Լրացվում է ծրագրի վերջնական արդյունքի չափորոշիչը։ </t>
  </si>
  <si>
    <t>15.Լրացվում է վերջնական արդյունքի չափորոշիչի ելակետային փաստացի ցուցանիշը, որի նկատմամբ դիտարկվում է վերջնական արդյունքի ցուցանիշների դինամիկան (որպես ելակետային ցուցանիշ դիտել 2022թվականի փաստացի ցուցանիշը իսկ անհնարինության դեպքում վերջին փաստացի ցուցանիշը)</t>
  </si>
  <si>
    <t>16. Լրացվում է վերջնական արդյունքի չափորոշիչի ելակետային ցուցանիշի ժամկետը (որպես ելակետային ժամկետ դիտել 2021 թվականը իսկ անհնարինության դեպքում վերջին փաստացի ցուցանիշի ժամկետը)</t>
  </si>
  <si>
    <t>17. Լրացվում է վերջնական արդյունքի չափորոշիչի թիրախային/կանխատեսվող ցուցանիշը, որի նկատմամբ դիտարկվում է վերջնական արդյունքի ցուցանիշների դինամիկան։ Անհրաժեշտ է, հաշվի առնել, որպեսզի ծրագրերի վերջնարդյունքները բխեն ոլորտային քաղաքականության կամ ՀՀ կառավարության ծրագրով սահմանված քաղաքականության թիրախներից:</t>
  </si>
  <si>
    <t>18. Լրացվում է վերջնական արդյունքի չափորոշիչի թիրախային /կանխատեսվող ժամկետը։</t>
  </si>
  <si>
    <t>19. Ներկայացնել համապատասխան ծրագրերի գծով սահմանվող վերջնական արդյունքների չափորոշիչների կապը ՀՀ կառավարության ծրագրով և/կամ գործող այլ ռազմավարական փաստաթղթերով սահմանված քաղաքականության կոնկրետ նպատակների և թիրախների հետ, կատարելով հղումներ համապատասխան փաստաթղթերին, ներկայացնելով համապատասխան դրույթներ և փաստաթղթերով սահմանված թիրախային ցուցանիշներ: Ներկայացնել նաև թե ինչպես են ծրագրերի վերջնական արդյունքները նպաստելու համապատասխան քաղաքականության թիրախների իրագործմանը:</t>
  </si>
  <si>
    <t>20. Ներկայացնել համապատասխան ծրագրերի գծով սահմանվող վերջնական արդյունքների չափորոշիչների կապը ՄԱԿ-ի «Կայուն զարգացման 2030 օրակարգում» ներառված կայուն զարգացման 17 նպատակներն և դրանց գծով սահմանված գլոբալ ցուցանիշների հետ: Այն դեպքերում, երբ միևնույն ծրագիրը կապված է մեկից ավելի զարգացման նպատակների և ցուցանիշների հետ, անհրաժեշտ է նշել համապատասխան նպատակներն ու ցուցանիշները՝ նկարագրելով, թե ինչպես են ծրագրերի վերջնական արդյունքները նպաստելու դրանց իրագործմանը: ՄԱԿ-ի կայուն զարգացման նպպատակների և գլոբալ ցուցանիշների վերաբերյալ մանրամասն տեղեկատվությունը կարելի է ծանոթանալ ՄԱԿ-ի պաշտոնական ինտերնետային կայքից` հետևյալ հղումով (http://un.am/hy/p/sustainabledevelopmentgoals):</t>
  </si>
  <si>
    <t xml:space="preserve">21․ Ձևաչափում տեղեկատվությունը ներկայացվում է պետական մարմնին տրամադրվող հատկացումների շրջանակներում իրականացվող յուրաքանչյուր միջոցառման գծով՝ խմբավորված ըստ առանձին ծրագրերի </t>
  </si>
  <si>
    <t>22․ Հաջորդաբար ներկայացվող աղյուսակների տեսքով ներկայացվում են համապատասխան ծրագրի գծով միջոցառումներից յուրաքանչյուրի գծով արդյունքային (կատարողական) ցուցանիշները։ Անհրաժեշտ է հաշվի առնել, որ ծրագրերի միջոցառումները ունենան հստակ/ չափելի/համադրելի ուղղակի արդյունքի ոչ ֆինանսական ցուցանիշներ։</t>
  </si>
  <si>
    <t>23․ Ներկայացվում է միջոցառման կանխատեսվող ցուցանիշները միջոցառման ավարտի համար նախատեսված տարեթվի դրությամբ: Լրացվում է միայն այն միջոցառումների համար, որոնք ունեն հստակ   կանխատեսվող ավարտի ժամկետ:</t>
  </si>
  <si>
    <t>24․ Լրացվում է տվյալ միջոցառման տեսակը՝ Ծառայությունների մատուցում, Տրանսֆերտների տրամադրում, Ֆինանսավորման ծախսերի իրականացում և այլն: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«Ծրագրային բյուջետավորման ձևաչափով բյուջետային ծրագրերի և միջոցառումների սահմանման» մեթոդական ձեռնարկով:</t>
  </si>
  <si>
    <t xml:space="preserve">25․ Ծառայությունների դեպքում լրացվում է ծառայությունը մատուցող կազմակերպության(ների) անվանում(ներ)ը (օրինակ՝ դպրոցներ, հիվանդանոցներ, թատրոններ, թանգարաններ և այլն): Հանրային սեփականության կառավարման միջոցառումների դեպքում՝ լրացվում է ակտիվն օգտագործող կազմակերպության(ների) անվանում(ներ)ը, Տրանսֆերտների դեպքում՝ շահառուների ընտրության չափանիշները: </t>
  </si>
  <si>
    <t xml:space="preserve">26․  Լրացվում է ոչ ֆինանսական չափորոշիչի տեսակը (քանակի, որակի, ծածկույթի, ժամկետի և այլ չափորոշիչ): Միջոցառման գծով այլ ֆինանսական չափորոշիչ (օրինակ՝ մատուցվող ծառայության  միավորի գինը և այլն) սահմանված լինելու դեպքում այս դաշտում լրացվում է &lt;Ոչ ֆինանսական չափորոշիչ&gt; բառերը: Յուրաքանչյուր չափորոշիչի վերաբերյալ տեղեկատվությունն անհրաժեշտ է ներկայացնել առանձին տողով: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 Այն ծրագրերի և միջոցառումների դեպքում, որոնք առնչվում են միջոլորտային (խաչվող) քաղաքականությունների նպատակների և գերակայությունների (գենդերային քաղաքականություն, կորոնավիրուսի համավարակի հետևանքների հաղթահարում, 2020թ Արցախյան պատերազմի հետևանքների հաղթահարում/տնտեսության հետպատերազմյան վերականգնում) հետ, ոչ-ֆինանսական արդյունքների  ցուցանիշների կազմում անհրաժեշտ է ներառել նաև այդ քաղաքականություններին առնչվող, այդ թվում՝ գենդերային զգայուն ոչ-ֆինանսական ցուցանիշներ: </t>
  </si>
  <si>
    <t xml:space="preserve">27․ Բացել բյուջետային ծախսերը ըստ բյուջետային ծախսերի տնտեսագիտական դասակարգման առանձին կատեգորիաների մակարդակով </t>
  </si>
  <si>
    <t xml:space="preserve">28․ Բացել բյուջետային ծախսերը ըստ բյուջետային ծախսերի տնտեսագիտական դասակարգման առանձին կատեգորիաների մակարդակով </t>
  </si>
  <si>
    <t>29․ Բացել բյուջետային ծախսերը առանձին մարզերի մակարդակով</t>
  </si>
  <si>
    <t>30․ Եթե նվիրատվությունները ստացվում են նաև արտաքին աղբյուրներից, ապա դրանք համառոտ նկարագրել ըստ յուրաքանչյուր նվիրատուի</t>
  </si>
  <si>
    <t>33․ Ծախսերը ներկայացնել նաև դրամով՝ կիրառելով փետրվարի 1-ի արտարժույթի ԿԲ փոխարժեքը</t>
  </si>
  <si>
    <t xml:space="preserve">34. Յուրքանչյուր առանձին միջոլորտային (խաչվող) քաղաքականության համար լրացվում է առանձին ձևաչափ: </t>
  </si>
  <si>
    <t>35. Նշվում է միջոլորտային (խաչվող) քաղաքականության անվանումը: Խոսքը վերաբերվում է այնպիսի քաղաքականությունների մասին, որոնց արդյունքներն ու դրանց շրջանակներում իրականացվող միջոցառումներն առնչվում են մեկից ավելի ոլորտների,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(օրինակ՝ գենդերային քաղաքականություն, կորոնավիրուսի համավարակի հետևանքների հաղթահարում և այլն):</t>
  </si>
  <si>
    <t>36. Նշվում է տվյալ խաչվող քաղաքականության նպատակ(ներ)ը:  Հնարավորության դեպքում անհրաժեշտ է կատարել հղումներ ՀՀ կառավարության համապատասխան նպատակներն ու գերակայությունները սահմանող փաստաթղթերին:</t>
  </si>
  <si>
    <t>37. Նշվում է տվյալ քաղաքականության շրջանակներում միջինժամկետ հատվածում ակնկալվող հիմնական արդյունքները: Արդյունքները նկարագրելիս հնարավորության սահմաններում անհրաժեշտ է ներկայացնել այն հիմնական վերջնական արդյունքները, որոնց նպաստելու են ներկայացված  միջոցառումների իրականացումը:</t>
  </si>
  <si>
    <t>38. Ներկայացվում է համապատասխան խաչվող քաղաքկանության իրականացման հետ կապված իրավիճակի նկարագրությունը: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 այնպես էլ ֆինանսական ցուցանիշների մակարդակով:</t>
  </si>
  <si>
    <t xml:space="preserve">39. Լրացվում է համապատասխան խաչվող քաղաքականությանն առնչվող միջոցառումների (գոյություն ունեցող պարտավորություններ և նոր նախաձեռնություններ հանդիսացող) գծով համապատասխան տարիների համար հաշվարկված ծախսերը: </t>
  </si>
  <si>
    <t>40. Ներկայացվում է տեղեկատվություն համապատասխան խաչվող քաղաքականությանը տվյալ միջոցառման առնչության վերաբերյալ: Առնչությունը ներկայացնելիս, անհրաժեշտ է հստակեցնել, թե ինչպես է տվյալ միջոցառումը նպաստելու խաչվող քաղաքականության նպատակների իրականացմանը, այդ թվում՝ այն հիմնավորելով համապատասխան արդյունքային ցուցանիշներով: Այն դեպքում, երբ միջոցառման շրջանակներում իրականացվող ծախսերի միայն մի մասն է առնչվում խաչվող քաղաքականությանը, անհրաժեշտ է այդ մասին կատարել նշում՝ հնարավորության դեպքում նկարագրելով միջոցառման առնչվող բաղադրիչ(ներ)ը:</t>
  </si>
  <si>
    <t>41․ Ներկայացնել 1-5 թվանշանով, որտեղ 1 թվանշանը ենթադրում է առավել բարձր հավանականություն</t>
  </si>
  <si>
    <r>
      <t>2. Բյուջետային ծրագրերում կատարվող հիմնական փոփոխությունները</t>
    </r>
    <r>
      <rPr>
        <vertAlign val="superscript"/>
        <sz val="10"/>
        <color theme="1"/>
        <rFont val="GHEA Grapalat"/>
        <family val="3"/>
      </rPr>
      <t>3</t>
    </r>
  </si>
  <si>
    <r>
      <t>3.Կապիտալ բնույթի հիմնական միջոցառումները</t>
    </r>
    <r>
      <rPr>
        <vertAlign val="superscript"/>
        <sz val="10"/>
        <color theme="1"/>
        <rFont val="GHEA Grapalat"/>
        <family val="3"/>
      </rPr>
      <t>4</t>
    </r>
    <r>
      <rPr>
        <sz val="10"/>
        <color theme="1"/>
        <rFont val="GHEA Grapalat"/>
        <family val="3"/>
      </rPr>
      <t xml:space="preserve"> </t>
    </r>
  </si>
  <si>
    <r>
      <t>4. Ֆինանսական ակտիվների կառավարմանն անչվող միջոցառումները</t>
    </r>
    <r>
      <rPr>
        <vertAlign val="superscript"/>
        <sz val="10"/>
        <color theme="1"/>
        <rFont val="GHEA Grapalat"/>
        <family val="3"/>
      </rPr>
      <t>5</t>
    </r>
    <r>
      <rPr>
        <sz val="10"/>
        <color theme="1"/>
        <rFont val="GHEA Grapalat"/>
        <family val="3"/>
      </rPr>
      <t>՝</t>
    </r>
  </si>
  <si>
    <r>
      <t>Ծրագրային դասիչ</t>
    </r>
    <r>
      <rPr>
        <vertAlign val="superscript"/>
        <sz val="8"/>
        <color rgb="FF000000"/>
        <rFont val="GHEA Grapalat"/>
        <family val="3"/>
      </rPr>
      <t>6</t>
    </r>
  </si>
  <si>
    <r>
      <t>Ծրագրի միջոցառումներ</t>
    </r>
    <r>
      <rPr>
        <vertAlign val="superscript"/>
        <sz val="8"/>
        <color rgb="FF000000"/>
        <rFont val="GHEA Grapalat"/>
        <family val="3"/>
      </rPr>
      <t>8</t>
    </r>
  </si>
  <si>
    <r>
      <t>Միջոցառում</t>
    </r>
    <r>
      <rPr>
        <vertAlign val="superscript"/>
        <sz val="8"/>
        <color rgb="FF000000"/>
        <rFont val="GHEA Grapalat"/>
        <family val="3"/>
      </rPr>
      <t>9</t>
    </r>
  </si>
  <si>
    <r>
      <t>Միջոցառման տեսակը</t>
    </r>
    <r>
      <rPr>
        <vertAlign val="superscript"/>
        <sz val="8"/>
        <color rgb="FF000000"/>
        <rFont val="GHEA Grapalat"/>
        <family val="3"/>
      </rPr>
      <t>10</t>
    </r>
  </si>
  <si>
    <r>
      <t>Նպատակը</t>
    </r>
    <r>
      <rPr>
        <vertAlign val="superscript"/>
        <sz val="8"/>
        <color rgb="FF000000"/>
        <rFont val="GHEA Grapalat"/>
        <family val="3"/>
      </rPr>
      <t xml:space="preserve">11 </t>
    </r>
  </si>
  <si>
    <r>
      <t>Ծրագրի դասիչը</t>
    </r>
    <r>
      <rPr>
        <vertAlign val="superscript"/>
        <sz val="8"/>
        <color rgb="FF000000"/>
        <rFont val="GHEA Grapalat"/>
        <family val="3"/>
      </rPr>
      <t>12</t>
    </r>
  </si>
  <si>
    <r>
      <t>Ծրագրի անվանումը</t>
    </r>
    <r>
      <rPr>
        <vertAlign val="superscript"/>
        <sz val="8"/>
        <color rgb="FF000000"/>
        <rFont val="GHEA Grapalat"/>
        <family val="3"/>
      </rPr>
      <t>13</t>
    </r>
  </si>
  <si>
    <r>
      <t>Չափորոշիչը</t>
    </r>
    <r>
      <rPr>
        <vertAlign val="superscript"/>
        <sz val="8"/>
        <color theme="1"/>
        <rFont val="GHEA Grapalat"/>
        <family val="3"/>
      </rPr>
      <t>14</t>
    </r>
  </si>
  <si>
    <r>
      <t>Ցուցանիշը</t>
    </r>
    <r>
      <rPr>
        <vertAlign val="superscript"/>
        <sz val="8"/>
        <color theme="1"/>
        <rFont val="GHEA Grapalat"/>
        <family val="3"/>
      </rPr>
      <t>15</t>
    </r>
  </si>
  <si>
    <r>
      <t>Ժամկետը</t>
    </r>
    <r>
      <rPr>
        <vertAlign val="superscript"/>
        <sz val="8"/>
        <color theme="1"/>
        <rFont val="GHEA Grapalat"/>
        <family val="3"/>
      </rPr>
      <t>16</t>
    </r>
  </si>
  <si>
    <r>
      <t>Ցուցանիշը</t>
    </r>
    <r>
      <rPr>
        <vertAlign val="superscript"/>
        <sz val="8"/>
        <color theme="1"/>
        <rFont val="GHEA Grapalat"/>
        <family val="3"/>
      </rPr>
      <t>17</t>
    </r>
  </si>
  <si>
    <r>
      <t>Ժամկետը</t>
    </r>
    <r>
      <rPr>
        <vertAlign val="superscript"/>
        <sz val="8"/>
        <color theme="1"/>
        <rFont val="GHEA Grapalat"/>
        <family val="3"/>
      </rPr>
      <t>18</t>
    </r>
  </si>
  <si>
    <r>
      <t>Կապը ՀՀ կառավարության ծրագրով  և ՀՀ գործող այլ ռազմավարական փաստաթղթերով սահմանված ՀՀ կառավարության քաղաքականության նպատակների և թիրախների հետ</t>
    </r>
    <r>
      <rPr>
        <vertAlign val="superscript"/>
        <sz val="8"/>
        <color rgb="FF000000"/>
        <rFont val="GHEA Grapalat"/>
        <family val="3"/>
      </rPr>
      <t>19</t>
    </r>
  </si>
  <si>
    <r>
      <t>Կապը ՄԱԿ-ի կայուն զարգացման նպատակների և ցուցանիշների հետ</t>
    </r>
    <r>
      <rPr>
        <vertAlign val="superscript"/>
        <sz val="8"/>
        <color rgb="FF000000"/>
        <rFont val="GHEA Grapalat"/>
        <family val="3"/>
      </rPr>
      <t>20</t>
    </r>
  </si>
  <si>
    <r>
      <t>ՄԱՍ 4. ՊԵՏԱԿԱՆ ՄԱՐՄՆԻ ԳԾՈՎ ԱՐԴՅՈՒՆՔԱՅԻՆ (ԿԱՏԱՐՈՂԱԿԱՆ) ՑՈՒՑԱՆԻՇՆԵՐԸ</t>
    </r>
    <r>
      <rPr>
        <vertAlign val="superscript"/>
        <sz val="11"/>
        <color theme="1"/>
        <rFont val="Calibri"/>
        <family val="2"/>
        <scheme val="minor"/>
      </rPr>
      <t xml:space="preserve"> 21</t>
    </r>
  </si>
  <si>
    <r>
      <t>Ծրագրի միջոցառումները</t>
    </r>
    <r>
      <rPr>
        <b/>
        <vertAlign val="superscript"/>
        <sz val="10"/>
        <color theme="1"/>
        <rFont val="GHEA Grapalat"/>
        <family val="3"/>
      </rPr>
      <t>22</t>
    </r>
  </si>
  <si>
    <r>
      <t>Միջոցառման ավարտի տարեթիվը</t>
    </r>
    <r>
      <rPr>
        <vertAlign val="superscript"/>
        <sz val="8"/>
        <color theme="1"/>
        <rFont val="GHEA Grapalat"/>
        <family val="3"/>
      </rPr>
      <t>23</t>
    </r>
  </si>
  <si>
    <r>
      <t xml:space="preserve">Միջոցառման տեսակը </t>
    </r>
    <r>
      <rPr>
        <vertAlign val="superscript"/>
        <sz val="11"/>
        <color theme="1"/>
        <rFont val="Calibri"/>
        <family val="2"/>
        <scheme val="minor"/>
      </rPr>
      <t>24՝</t>
    </r>
  </si>
  <si>
    <r>
      <t>Միջոցառումն իրականացնողի անվանումը</t>
    </r>
    <r>
      <rPr>
        <vertAlign val="superscript"/>
        <sz val="8"/>
        <color theme="1"/>
        <rFont val="GHEA Grapalat"/>
        <family val="3"/>
      </rPr>
      <t>25</t>
    </r>
    <r>
      <rPr>
        <sz val="8"/>
        <color theme="1"/>
        <rFont val="GHEA Grapalat"/>
        <family val="3"/>
      </rPr>
      <t>՝</t>
    </r>
  </si>
  <si>
    <r>
      <t>Արդյունքի չափորոշիչի տեսակը</t>
    </r>
    <r>
      <rPr>
        <vertAlign val="superscript"/>
        <sz val="8"/>
        <color rgb="FF000000"/>
        <rFont val="GHEA Grapalat"/>
        <family val="3"/>
      </rPr>
      <t>26</t>
    </r>
  </si>
  <si>
    <r>
      <t>Գործառական դասակարգման</t>
    </r>
    <r>
      <rPr>
        <vertAlign val="superscript"/>
        <sz val="11"/>
        <color theme="1"/>
        <rFont val="Calibri"/>
        <family val="2"/>
        <scheme val="minor"/>
      </rPr>
      <t xml:space="preserve"> 27</t>
    </r>
  </si>
  <si>
    <r>
      <t>2.  Ստացվող նվիրատվություններից</t>
    </r>
    <r>
      <rPr>
        <vertAlign val="superscript"/>
        <sz val="8"/>
        <color theme="1"/>
        <rFont val="GHEA Grapalat"/>
        <family val="3"/>
      </rPr>
      <t>30</t>
    </r>
  </si>
  <si>
    <r>
      <t>Հավելված N 9. Միջոլորտային (խաչվող) առանձին քաղաքականություններին առնչվող ծրագրերի և միջոցառումների ներկայացման ամփոփ ձևաչափ</t>
    </r>
    <r>
      <rPr>
        <b/>
        <i/>
        <vertAlign val="superscript"/>
        <sz val="12"/>
        <color theme="1"/>
        <rFont val="GHEA Grapalat"/>
        <family val="3"/>
      </rPr>
      <t>34</t>
    </r>
    <r>
      <rPr>
        <b/>
        <i/>
        <sz val="12"/>
        <color theme="1"/>
        <rFont val="GHEA Grapalat"/>
        <family val="3"/>
      </rPr>
      <t xml:space="preserve"> </t>
    </r>
  </si>
  <si>
    <r>
      <t xml:space="preserve">Քաղաքականությունը՝ </t>
    </r>
    <r>
      <rPr>
        <vertAlign val="superscript"/>
        <sz val="9"/>
        <color theme="1"/>
        <rFont val="GHEA Grapalat"/>
        <family val="3"/>
      </rPr>
      <t>35</t>
    </r>
  </si>
  <si>
    <r>
      <t xml:space="preserve">Նպատակը՝ </t>
    </r>
    <r>
      <rPr>
        <vertAlign val="superscript"/>
        <sz val="9"/>
        <color theme="1"/>
        <rFont val="GHEA Grapalat"/>
        <family val="3"/>
      </rPr>
      <t>36</t>
    </r>
  </si>
  <si>
    <r>
      <t xml:space="preserve">Ակնկալվող արդյունքները՝ </t>
    </r>
    <r>
      <rPr>
        <vertAlign val="superscript"/>
        <sz val="9"/>
        <color theme="1"/>
        <rFont val="GHEA Grapalat"/>
        <family val="3"/>
      </rPr>
      <t>37</t>
    </r>
  </si>
  <si>
    <r>
      <t xml:space="preserve">Առկա իրավիճակի նկարագրությունը՝ </t>
    </r>
    <r>
      <rPr>
        <vertAlign val="superscript"/>
        <sz val="9"/>
        <color theme="1"/>
        <rFont val="GHEA Grapalat"/>
        <family val="3"/>
      </rPr>
      <t>38</t>
    </r>
  </si>
  <si>
    <r>
      <t>Միջոցառման գծով ծախսերը</t>
    </r>
    <r>
      <rPr>
        <vertAlign val="superscript"/>
        <sz val="8"/>
        <color theme="1"/>
        <rFont val="GHEA Grapalat"/>
        <family val="3"/>
      </rPr>
      <t>39</t>
    </r>
    <r>
      <rPr>
        <sz val="8"/>
        <color theme="1"/>
        <rFont val="GHEA Grapalat"/>
        <family val="3"/>
      </rPr>
      <t xml:space="preserve"> (հազ. դրամ)</t>
    </r>
  </si>
  <si>
    <r>
      <t>Առնչությունը խաչվող քաղաքականությանը</t>
    </r>
    <r>
      <rPr>
        <vertAlign val="superscript"/>
        <sz val="8"/>
        <color theme="1"/>
        <rFont val="GHEA Grapalat"/>
        <family val="3"/>
      </rPr>
      <t>40</t>
    </r>
  </si>
  <si>
    <r>
      <t>Երևույթի հանդես գալու հավանականությունը</t>
    </r>
    <r>
      <rPr>
        <vertAlign val="superscript"/>
        <sz val="8"/>
        <color theme="1"/>
        <rFont val="GHEA Grapalat"/>
        <family val="3"/>
      </rPr>
      <t>41</t>
    </r>
  </si>
  <si>
    <t>Ձևաչափ 1. Հայտով ներկայացված՝ 2025-2027թթ ընդհանուր ծախսերի համեմատությունը ՀՀ 2024թ. պետական բյուջեի և 2025-2027թթ. համար սահմանված նախնական կողմնորոշիչ չափաքակաների հետ</t>
  </si>
  <si>
    <t>1. Պետական մարմնի գծով 2025-2027 թվականների համար սահմանված ֆինանսավորման նախնական ընդհանուր կողմնորոշիչ չափաքանակները</t>
  </si>
  <si>
    <t>2. &lt;&lt;ՀՀ 2024թ. պետական բյուջեի մասին&gt;&gt; ՀՀ օրենքով պետական մարմնի գծով սահմանված ընդհանուր հատկացումները</t>
  </si>
  <si>
    <t>3. Ընդամենը հայտով ներկայացված ընդհանուր ծախսերը` 2025-2027 թթ. ՄԺԾԾ համար (տող 3.1 + տող 3.2 + տող 3.3.)</t>
  </si>
  <si>
    <t>4. Տարբերությունը ՀՀ 2024թ. պետական բյուջեի համապատասխան ցուցանիշից (տող 3 - տող 2)</t>
  </si>
  <si>
    <t>5. Տարբերությունը 2025-2027թվականների համար սահմանված ֆինանսավորման նախնական ընդհանուր կողմնորոշիչ չափաքանակներից (տող 3-տող 1)</t>
  </si>
  <si>
    <t>2027թ.</t>
  </si>
  <si>
    <t>2023թ.  (փաստացի) բազային տարի (հազ. դրամ)</t>
  </si>
  <si>
    <t>2024թ (պլան) (հազ. դրամ)</t>
  </si>
  <si>
    <t>2027թ (հազ. դրամ)</t>
  </si>
  <si>
    <t>2027թ</t>
  </si>
  <si>
    <t>Բազային տարի 2023թ․ (հազ. դրամ)</t>
  </si>
  <si>
    <t>2024թ պլան (հազ. դրամ)</t>
  </si>
  <si>
    <t>2026թ բյուջե (հազ. դրամ)</t>
  </si>
  <si>
    <t>2027թ բյուջե  (հազ. դրամ)</t>
  </si>
  <si>
    <t>2025թ բյուջե  (հազ. դրամ)</t>
  </si>
  <si>
    <t>Բազային տարի ըստ 2023 թվականի տարեկան  հաշվետվության</t>
  </si>
  <si>
    <t>2024 թվականի սպասողական</t>
  </si>
  <si>
    <t>Կատարողականն առ. 01.01.2023թ. դրությամբ</t>
  </si>
  <si>
    <t>2023թ. բյուջե (փաստ)</t>
  </si>
  <si>
    <t xml:space="preserve">2024թ. բյուջե (սպասողական) </t>
  </si>
  <si>
    <t>Ծրագրի գծով 2025-2027թթ ՄԺԾԾ-ով 2025թ. համար նախատեսված չափաքանակները (գոյություն ունեցող պարտավորություններ)</t>
  </si>
  <si>
    <t>2025թ. բյուջետային հայտ</t>
  </si>
  <si>
    <t>Հայտի և 2025-2027թթ ՄԺԾԾ-ով 2024թ. համար նախատեսված չափաքանակի տարբերության պարզաբանումը</t>
  </si>
  <si>
    <t>ԱՄՆ դոլար/Եվրո</t>
  </si>
  <si>
    <t xml:space="preserve">32․ Յուրաքանչյուր միջոցառման գծով բյուջետային ծախսերը բացել բյուջետային ծախսերի տնտեսագիտական դասակարգման առանձին կատեգորիաների, հոդվածների  մակարդակով </t>
  </si>
  <si>
    <t xml:space="preserve">Չորրորդ եռամսյակ </t>
  </si>
  <si>
    <t>2025թ. Բյուջետային հայտ</t>
  </si>
  <si>
    <t xml:space="preserve">Տնտեսագիտական դասակարգում </t>
  </si>
  <si>
    <t>Ծրագրով նախատեսված ամբողջ գումարը, ԱՄՆ դոլար/Եվրո</t>
  </si>
  <si>
    <t>հազար դրամ</t>
  </si>
  <si>
    <t>Ամբողջ գումարը</t>
  </si>
  <si>
    <t>Կատարողական</t>
  </si>
  <si>
    <t>բյուջետային վարկի տրամադրման ժամկետ՝ սկիզբ-ավարտ</t>
  </si>
  <si>
    <t>Ձևաչափ 3. Ներքին աղբյուրների հաշվին տրամադրվող բյուջետային վարկերի հաշվին իրականացվելիք ծրագրերը</t>
  </si>
  <si>
    <t>այդ թվում՝</t>
  </si>
  <si>
    <t xml:space="preserve"> այդ թվում` բյուջետային ծախսերի տնտեսագիտական դասակարգման հոդվածներ
</t>
  </si>
  <si>
    <t xml:space="preserve"> Բյուջետային ծախսերի գործառական դասակարգման բաժինների, խմբերի և դասերի, բյուջետային ծրագրերի միջոցառումների,  բյուջետային հատկացումների գլխավոր կարգադրիչների անվանումները</t>
  </si>
  <si>
    <t xml:space="preserve"> այդ թվում` ըստ կատարողների</t>
  </si>
  <si>
    <t>2027թ բյուջե  
(հազ. դրամ)</t>
  </si>
  <si>
    <t>2026թ բյուջե 
(հազ. դրամ)</t>
  </si>
  <si>
    <t>2025թ բյուջե  
(հազ. դրամ)</t>
  </si>
  <si>
    <t>2024թ պլան 
(հազ. դրամ)</t>
  </si>
  <si>
    <t>Բազային տարի 
2023թ․ 
(հազ. դրամ)</t>
  </si>
  <si>
    <t>3.1 Գոյություն ունեցող ծախսային պարտավորությունների գնահատում 2025-2027թթ. ՄԺԾԾ համար (առանց ծախսային խնայողությունների վերաբերյալ առաջարկների ներառման)</t>
  </si>
  <si>
    <t>Հավելված N 7. Արտաքին և ներքին աղբյուրներից ստացվող նպատակային վարկերի (ենթավարկերի) և նպատակային դրամաշնորհների գծով իրականացվող ծրագրերը</t>
  </si>
  <si>
    <t xml:space="preserve">Ձևաչափ 1. Արտաքին աղբյուրներից ստացվող նպատակային վարկային և դրամաշնորհային ծախսային ծրագրեր </t>
  </si>
  <si>
    <r>
      <t xml:space="preserve">Ձևաչափ 1. Արտաքին աղբյուրներից ստացվող նպատակային վարկային և դրամաշնորհային ծախսային ծրագրեր </t>
    </r>
    <r>
      <rPr>
        <b/>
        <vertAlign val="superscript"/>
        <sz val="10"/>
        <rFont val="GHEA Grapalat"/>
        <family val="3"/>
      </rPr>
      <t>31</t>
    </r>
  </si>
  <si>
    <r>
      <t xml:space="preserve">Տնտեսագիտական դասակարգման </t>
    </r>
    <r>
      <rPr>
        <vertAlign val="superscript"/>
        <sz val="8"/>
        <rFont val="GHEA Grapalat"/>
        <family val="3"/>
      </rPr>
      <t>32</t>
    </r>
  </si>
  <si>
    <t xml:space="preserve">Ձևաչափ 2. Արտաքին աղբյուրներից ստացվող միջոցների հաշվին իրականացվող ենթավարկային ծրագրերը </t>
  </si>
  <si>
    <r>
      <t xml:space="preserve">Ձևաչափ 2. Արտաքին աղբյուրներից ստացվող միջոցների հաշվին իրականացվող ենթավարկային ծրագրերը </t>
    </r>
    <r>
      <rPr>
        <b/>
        <vertAlign val="superscript"/>
        <sz val="10"/>
        <rFont val="GHEA Grapalat"/>
        <family val="3"/>
      </rPr>
      <t>33</t>
    </r>
  </si>
  <si>
    <t xml:space="preserve">Հավելված N 3. Բյուջետային ծրագրերի և ակնկալվող արդյունքների ներկայացման ձևաչափ* </t>
  </si>
  <si>
    <t>Փոփոխությունը 2024-26թթ. ՄԺԾԾ փաստաթղթի համեմատ (լրացնել այո կամ ոչ)</t>
  </si>
  <si>
    <t>...</t>
  </si>
  <si>
    <t>&lt;Ծրագրի դասիչը&gt;</t>
  </si>
  <si>
    <t>&lt;միջոցառման դասիչը&gt;</t>
  </si>
  <si>
    <t>&lt;Միջոցառման անվանումը&gt;</t>
  </si>
  <si>
    <t>&lt;Ծրագրի անվանումը&gt;</t>
  </si>
  <si>
    <t>Հավելված N 11. Գոյություն ունեցող բյուջետային ծրագրերը և միջոցառումները</t>
  </si>
  <si>
    <t>Հայաստանի Հանարապետության տնտեսապես բարդ ապրանքների արտադրությամբ զբաղվող առեվտրային ընկերություններին պետական աջակցության տրամադրման ծրագիր</t>
  </si>
  <si>
    <t>1165</t>
  </si>
  <si>
    <t xml:space="preserve"> Ծրագրի անվանումը`</t>
  </si>
  <si>
    <t xml:space="preserve"> Ներդրումների և արտահանման խթանման ծրագիր</t>
  </si>
  <si>
    <t xml:space="preserve"> Ծրագրի նպատակը`</t>
  </si>
  <si>
    <t xml:space="preserve"> Ներդրումների ներգրավման և արտահանման խթանում</t>
  </si>
  <si>
    <t xml:space="preserve"> Վերջնական արդյունքի նկարագրությունը`</t>
  </si>
  <si>
    <t xml:space="preserve"> Նախորդ տարվա համեմատ ներդրումների և արտահանման ծավալների աճ</t>
  </si>
  <si>
    <t>Վերակառուցման և զարգացման միջազգային բանկի աջակցությամբ իրականացվող Մրցունակ եվ կլիմայադիմակայուն գյուղատնտեսության  ծրագրի շրջանակներում տրանսֆերտների տրամադրում գյուղական ենթակառուցվածքների վերականգնման և/կամ զարգացման նպատակով</t>
  </si>
  <si>
    <t>Ներդրումներ կլիմայախելամիտ գյուղատնտեսության մեջ գյուղացիական տնտեսությունների մակարդակով, մասնավորապես պարենային մշակաբույսերի և կենդանիների արտադրության և արտադրողականության բարձրացում, ջրհեղեղների և երաշտների նկատմամբ դիմակայունության բարձրացում,  շուկայական կապերի, լոգիստիկ բազայի և արժեշղթաների զարգացում, մասնավորապես Շուկայական արտադրության ավելացում, պարենային ապահովության բարելավում և ազգային պարենային համակարգի արդյունավետության բարձրացում, արժեքի ավելացում, արտահանման մրցունակության բարձրացում, և կանաչ տնտեսության աջակցություն, մասնավորապես՝ Գյուղատնտեսության ոլորտի աջակցության բարելավված ծրագրերի նախագծում և իրականացում, տվյալների ստեղծման և կառավարման, ծրագրերի կառավարման և ծառայությունների մատուցման բարելավված համակարգեր, գյուղատնտեսության աջակցության ծրագրերի համակցում Կանաչ տնտեսության պլանավորման մեջ:
 Ֆինանսական և ներդրումային, գործարար ուսուցողական, տեղեկատվական, խորհրդատվական աջակցություն գյուղատնտեսության մեջ ներգրավված տարբեր մակարդակների շահառուներին՝ ֆերմերներից, վերամշակող, լոգիստիկ, ագրոբիզնեսի ընկերություններին և մեծ թվով այլ շահառուների:</t>
  </si>
  <si>
    <t>Տրանսֆերտի տրամադրում</t>
  </si>
  <si>
    <t>Վերակառուցման և զարգացման միջազգային բանկի աջակցությամբ իրականացվող Մրցունակ եվ կլիմայադիմակայուն գյուղատնտեսության  ծրագրի համակարգում և ղեկավարում</t>
  </si>
  <si>
    <t>1086</t>
  </si>
  <si>
    <t xml:space="preserve"> Գյուղական ենթակառուցվածքների վերականգնում և զարգացում</t>
  </si>
  <si>
    <t xml:space="preserve"> Գյուղատնտեսության ոլորտի արդյունավետության աճ</t>
  </si>
  <si>
    <t xml:space="preserve"> Գյուղատնտեսական արտադրանքի ծավալների ավելացում</t>
  </si>
  <si>
    <t>Ասիական զարգացման բանկի աջակցությամբ իրականացվող "Կլիմային հարմարվողական պարենային անվտանգության" դրամաշնորհային ծրագրի համակարգում և ղեկավարում</t>
  </si>
  <si>
    <t>Ներդրումներ կլիմայադիմակայուն գյուղատնտեսության և պարենային անվտանգության բարձրացման նպատակով, ինչն ուղղվելու է երկու մարզերին՝ Շիրակի և Տավուշի, որտեղ փոքր ֆերմերները բախվում են բարձր աղքատության, պարենային անապահովության և կլիմայական ռիսկերի: Ծրագրի շրջանակներում կտրամադրի տասը գյուղերի կլիմայի դիմացկուն էներգետիկ լուծումներ՝ նվազեցնելու էներգիայի ծախսերը և խնայողությունները, որոնք վերաներդրվելու են համայնքային աջակցության համար կայուն գյուղատնտեսության զարգացման նպատակով, միջոցբերը կուղղվեն գյուղական համայնքներում կենսամակարդակի բարձրացմանը կլիմայի նկատմամբ կայուն գյուղատնտեսության աջակցության և տեղական եկամտաբեր ծրագրերի իրականացման միջոցով, ինչպեն նաև ծրագիրը կնպաստի Էկոնոմիկայի նախարարության ինստիտուցիոնալ կարողությունների հզորացմանը՝ կլիմայի հարմարվողականության պլանավորմանն աջակցելու և գյուղատնտեսության ոլորտում կլիմայական պայմաններին համապատասխան ներդրումային ծրագրեր մշակելու համար: Հիմնական ուղղություններն են 1. Կլիմայի նկատմամբ կայուն էներգետիկ լուծումների ներդնում, և հետագա կիրարկում, 2. Սննդի անվտանգության բարձրացման նպատակով կլիմայական խելացի գյուղատնտեսական տեխնոլոգիաների կիրարկում, 3. Ավելացնել էկոնոմիկայի նախարարության ինստիտուցիոնալ կարողությունները կլիմայախելացի գյուղատնտեսական պլանավորման ընդլայնման առումով:</t>
  </si>
  <si>
    <t>Ասիական զարգացման բանկի աջակցությամբ իրականացվող "Կլիմայական փոփոխություններին հարմարեցվող 
պարենային անվտանգության բարձրացման" դրամաշնորհային ծրագիր</t>
  </si>
  <si>
    <t>1104</t>
  </si>
  <si>
    <t>Ծրագրի անվանումը՝</t>
  </si>
  <si>
    <t>Գիտելիքահենք, նորարարական տնտեսությանը և փոքր ու միջին ձեռնարկատիրությանը աջակցություն</t>
  </si>
  <si>
    <t>Ծրագրի նպատակը՝</t>
  </si>
  <si>
    <t>Արտադրողականության բարձրացման նպատակով տնտեսության թվայնացման, նորարարական էլեկտրոնային կառավարման համակարգերի ներդրման, գիտելիքահենք գործարարությանը և փոքր ու միջին ձեռնարկատիրությանը աջակցություն</t>
  </si>
  <si>
    <t>Վերջնական արդյունքի նկարագրությունը՝</t>
  </si>
  <si>
    <t xml:space="preserve"> Արտադրողականության աճ, նորարարական և թվայնացված տնտեսություն, ՓՄՁ սուբյեկտների թվաքանակի ավելացում</t>
  </si>
  <si>
    <t>11007</t>
  </si>
  <si>
    <t>Արդիականացման վաուչերներ ՓՄՁ-ների համար</t>
  </si>
  <si>
    <t>Աջակցել ՓՄՁ-ներին թվայնացման, բիզնեսի օպտիմալացման և ինովացիոն այլ գործիքների ներդրման աշխատանքներում;
խթանել ՓՄՁ-ների և գիտելիք կրող անհատների/կազմակերպությունների միջև համագործակցությունների խթանմանը։</t>
  </si>
  <si>
    <t>Ապրանք և ծառայություն</t>
  </si>
  <si>
    <t>11008</t>
  </si>
  <si>
    <t>Նորարարական կենտրոնների ստեղծում մարզային քաղաքներում</t>
  </si>
  <si>
    <t>Մարզերից յուրաքանչյուրում մեկական նորարարական կենտրոնի ստեղծում և վերազինում</t>
  </si>
  <si>
    <t xml:space="preserve"> ՓՄՁ կողմից արտադրված համախառն ավելացված արժեքի կշիռը ՀՆԱ-ում, տոկոս</t>
  </si>
  <si>
    <t> 24,6</t>
  </si>
  <si>
    <t> 2026</t>
  </si>
  <si>
    <t>2. ՏՆՏԵՍՈՒԹՅՈՒՆ, ՓՈՔՐ ԵՎ ՄԻՋԻՆ ՁԵՌՆԱՐԿԱՏԻՐՈՒԹՅԱՆ ԶԱՐԳԱՑՈՒՄ</t>
  </si>
  <si>
    <t>8.3 Խթանել զարգացմանը միտված քաղաքականություններ, որոնք օժանդակում են արտադրողական աշխատանքին, արժանապատիվ աշխատատեղերի ստեղծմանը, ձեռներեցությանը, ստեղծագործական և նորարարական մոտեցմանը, խրախուսել միկրո-, փոքր և միջին ձեռնարկությունների ֆորմալացումն ու աճը, այդ թվում՝ ֆինանսական ծառայությունների հասանելիության միջոցով</t>
  </si>
  <si>
    <t>Ոչ</t>
  </si>
  <si>
    <t>Տնտեսավարողների մոտ արտադրողականության աճ, տոկոս</t>
  </si>
  <si>
    <t>8.2 Հասնել տնտեսական արտադրողականության ավելի բարձր մակարդակների՝ բազմազանեցման, տեխնոլոգիաների արդիականացման և նորարարությունների միջոցով, այդ թվում՝ բարձր ավելացված արժեք ունեցող և աշխատատար ոլորտներում
8.10 Հզորացնել ներպետական ֆինանսական կառույցների կարողությունները՝ խրախուսելու և ընդլայնելու բանկային, ապահովագրական և ֆինանսական ծառայությունների հասանելիությունը բոլորի համար</t>
  </si>
  <si>
    <t>Տնտեսության մեջ նոր/չօգտագործած սարքավորումների ներմուծում, քանակ</t>
  </si>
  <si>
    <t>2028թ.</t>
  </si>
  <si>
    <t>քանակական</t>
  </si>
  <si>
    <t>Բարելավված եկամուտ ունեցող ֆերմերների, ներառյալ անասնաբուծական ֆերմերների և արոտօգտագործողների քանակը, հոգի</t>
  </si>
  <si>
    <t>Համապատասխան սարքավորումների ձեռքբերում, հոգի</t>
  </si>
  <si>
    <t xml:space="preserve">Կլիմայախելամիտ գյուղատնտեսական համակարգերի ներդրում, հոգի </t>
  </si>
  <si>
    <t>վերամշակող ընկերությունների, լոգիստիկ օպերատորների, հումքի մատակարարների և այլ ագրոբիզնեսների քանակը, ովքեր կշահեն տեղում արտադրված  սննդամթերքի հասանելիությունից, հոգի</t>
  </si>
  <si>
    <t>համապատասխան դասընթացներ անցած շահառուների քանակը, հոգի</t>
  </si>
  <si>
    <t xml:space="preserve"> վերապատրաստման և կարողությունների զարգացման դասընթացների քանակը, հատ</t>
  </si>
  <si>
    <t xml:space="preserve">Աջակցություն ստացած համայնքների (գյուղերի) քանակ, հատ
</t>
  </si>
  <si>
    <t>Աջակցություն ստացած գյուղերի քանակը, հատ</t>
  </si>
  <si>
    <t>Տեղադրված փոքրածավալ արևային Ֆվ կայանների քանակ, հատ</t>
  </si>
  <si>
    <t>Ստեղծված շրջանառու ֆոնդերի քանակը, հատ</t>
  </si>
  <si>
    <t>Թիրախային աջակցություն ստացած տնային տնտեսությունների քանակը, հատ</t>
  </si>
  <si>
    <t>ՀՀ էկոնոմիկայի նախարարություն, մասնագիտական կազմակերպություններ</t>
  </si>
  <si>
    <t>Քանակի չափորոշիչ</t>
  </si>
  <si>
    <t>Թվայնացման վաուչերներ ստացած կազմակերպությունների տարեկան թիվ</t>
  </si>
  <si>
    <t>-</t>
  </si>
  <si>
    <t>Նորարարության վաուչերներ ստացած կազմակերպությունների տարեկան թիվ</t>
  </si>
  <si>
    <t>Բիզնեսի օպտիմալացման և զարգացման վաուչերներ ստացած կազմակերպությունների տարեկան թիվ</t>
  </si>
  <si>
    <t>Այլ չափորոշիչ</t>
  </si>
  <si>
    <t>Կին հիմնադիր կամ ղեկավար ունեցող կազմակերպությունների նվազագույն մասնաբաժինը վաուչեր ստացած կազմակերպությունների թվի մեջ</t>
  </si>
  <si>
    <t>ՀՀ Էկոնոմիկայի նախարարություն, մասնագիտական կազմակերպություններ</t>
  </si>
  <si>
    <t>Հիմնադրված և գործող նորարարական կենտրոնների քանակ</t>
  </si>
  <si>
    <t>Հիմնադրված և գործող նորարարական կենտրոնի շահառուների քանակ</t>
  </si>
  <si>
    <t>ՀՀ էկոնոմիկայի նախարարություն</t>
  </si>
  <si>
    <t>4657 Այլ կապիտալ դրամաշնորհներ</t>
  </si>
  <si>
    <t>4235 Կառավարչական ծառայություններ</t>
  </si>
  <si>
    <t>4861 Այլ ծախսեր</t>
  </si>
  <si>
    <t>Դրամաշնորհ</t>
  </si>
  <si>
    <t>Երևան</t>
  </si>
  <si>
    <t>Արագածոտն</t>
  </si>
  <si>
    <t>Արարատ</t>
  </si>
  <si>
    <t>Արմավիր</t>
  </si>
  <si>
    <t>Գեղարքունիք</t>
  </si>
  <si>
    <t>Լոռի</t>
  </si>
  <si>
    <t>Կոտայք</t>
  </si>
  <si>
    <t>Շիրակ</t>
  </si>
  <si>
    <t>Սյունիք</t>
  </si>
  <si>
    <t>Վայոց Ձոր</t>
  </si>
  <si>
    <t>Տավուշ</t>
  </si>
  <si>
    <t>Միջոցառումներով նախատեսված ծրագրերին թիրախային շահառու խմբերի կողմից մասնակցության ցածր մակարդակ</t>
  </si>
  <si>
    <t>Ռիսկի ի հայտ գալու դեպքում ազդեցությունը ծրագրերի նպատակների և արդյունքային ցուցանիշների վրա կարող է բարձր լինել։</t>
  </si>
  <si>
    <t>Թիրախային խմբերի հետ կոմունիկացիայի ճիշտ և արդյունավետ ուղիների ընտրություն</t>
  </si>
  <si>
    <t>Միջոցառումներով նախատեսված ծրագրերի շահառուների կողմից չարաշահումների փորձեր</t>
  </si>
  <si>
    <t>Ռիսկի մասնակիորեն ի հայտ գալու դեպքում ազդեցությունը ծրագրերի նպատակների և արդյունքային ցուցանիշների վրա էական չի լինի, իսկ մեծ մասշտաբով ի հայտ գալու դեպքում՝ կարող է բարձր լինել։</t>
  </si>
  <si>
    <t>Հնարավորության դեպքում շահառուների ընտրության հնարավորինս անուղղակի մեխանիզմների կիրառում; 
Մոնիթորինգի մեխանիզմների ձևավորում և գործարկում</t>
  </si>
  <si>
    <t>ՀՀ տնտեսության անկում</t>
  </si>
  <si>
    <t>Արտաքին գործոններով պայմանավորված ֆորսմաժորային իրավիճակներ</t>
  </si>
  <si>
    <t>Ծրագրի չիրականացում</t>
  </si>
  <si>
    <t>Տնտեսության կայունացմանն ուղղված միջոցառումներ, իրազեկվածության ապահովում հնարավոր շահառուների շրջանում</t>
  </si>
  <si>
    <t>Միջոցառման դասիչ</t>
  </si>
  <si>
    <t>1022</t>
  </si>
  <si>
    <t>Գյուղատնտեսության խթանման ծրագիր</t>
  </si>
  <si>
    <t>Գյուղատնտեսական մթերքի և դրանց վերամշակումից ստացվող սննդամթերքի ծավալների ավելացում</t>
  </si>
  <si>
    <t>Գյուղատնտեսական մթերքների ծավալների ավելացում: Օգտագործվող վարելահողերի ավելացում: Պտուղբանջարեղենի և խաղողի վերամշակումից ստացված արտադրանքի ծավալների աճ</t>
  </si>
  <si>
    <t>Ռեսուրսախնայող գյուղատնտեսության վերաբերյալ գյուղացիական տնտեսությունների մասնագիտական կարողությունների հզորացում և իրազեկվածության բարձրացում</t>
  </si>
  <si>
    <t>Ռեսուրսախնայող գյուղատնտեսության վերաբերյալ գյուղացիական տնտեսությունների մասնագիտական կարողությունների հզորացման և իրազեկվածության բարձրացմանն ուղղված դասընթացների իրականացում՝ ըստ գյուղատնտեսական գոտիների խմբավորման (4 խմբեր) և հիմնական մշակաբույսերի տեխնոլոգիական ընդհանրության: Արդյունքում կներկայացվեն հողի անվար և նվազագույն մշակության, ոռոգման արդիական, բույսերի պաշտպանության գործընթացում ԱԹՍ կիրառման տեխնոլոգիաները: Հայաստանի ազգային ագրարային համալսարանի ուսումնափորձնական տնտեսություններում, ըստ անհրաժեշտության, որպես գործնական ցուցադրություն յուրաքանչյուր տարի գարնանը 1 հա-ի վրա դրանց իրականացման տարբերակների ներկայացում։
Գյուղատնտեսական միևնույն հողատարածքի բազմակի օգտագործման տեխնոլոգիաների ներկայացում տարբեր վեգետացիոն ժամանակահատված ունեցող մշակաբույսերի կիրառմաբ՝ յուրաքանչյուր տարի մեկական դասընթացի կազմակերպում</t>
  </si>
  <si>
    <t>Սերմնաբուծությամբ և սերմարտադրությամբ զբաղվող սուբյեկտների և տնտեսությունների մասնագիտական կարողությունների հզորացում</t>
  </si>
  <si>
    <t>Սերմնաբուծությամբ և սերմարտադրությամբ զբաղվող տնտեսավարողների համար յուրաքանչյուր տարի 4 դասընթացի (առկա կամ հեռավար) կազմակերպում, ըստ մշակաբույսերի խմբերի՝ հացահատիկային, հատիկաընդեղեն, բանջար-բոստանային մշակաբույսերի և կերաբույսերի սերմնաբուծության առանձնահատկությունների, սերմնադաշտերի ագրոտեխնիկայի և ապրոբացիայի վերաբերյալ (յուրաքանչյուր խմբում՝ 10-15 մարդ)։
Մասնագիտական կարողությունների բարձրացման դասընթացների մասնակիցներին հավաստագրերի տրամադրում։</t>
  </si>
  <si>
    <t>Գյուղատնտեսական խորհրդատվություն</t>
  </si>
  <si>
    <t>Գյուղատնտեսության ոլորտին պետական օժանդակության ծրագրերի վերաբերյալ հանդիպում-քննարկումներ ՀՀ մարզպետների աշխատակազմերի և համայնքապետարանների՝ գյուղատնտեսության ոլորտը համակարգող ստորաբաժանումների աշխատակիցների հետ, հանդիպումներ գյուղատնտեսությունում տնտեսավարողների հետ, տարատեսակ գործիքակազմերով նրանց տեղեկացում ոլորտին աջակցության նպատակով իրականացվող պետական օժանդակության ծրագրերի, ոլորտի զարգացման նորարարական լուծումների, տնտեսության վարման արդյունավետության բարձրացման մեխանիզմների ընձեռած հնարավորությունների վերաբերյալ: Միջոցառման առանձին բաղադրիչները իրականացելու են գնման ընթացակարգերի օգտագործմամբ</t>
  </si>
  <si>
    <t xml:space="preserve"> Գյուղատնտեսության խթանման ծրագիր</t>
  </si>
  <si>
    <r>
      <t>Ծրագրի միջոցառումները</t>
    </r>
    <r>
      <rPr>
        <b/>
        <vertAlign val="superscript"/>
        <sz val="10"/>
        <color theme="1"/>
        <rFont val="Times Armenian"/>
        <family val="1"/>
      </rPr>
      <t>22</t>
    </r>
  </si>
  <si>
    <r>
      <t>Միջոցառման ավարտի տարեթիվը</t>
    </r>
    <r>
      <rPr>
        <vertAlign val="superscript"/>
        <sz val="8"/>
        <color theme="1"/>
        <rFont val="Times Armenian"/>
        <family val="1"/>
      </rPr>
      <t>23</t>
    </r>
  </si>
  <si>
    <r>
      <t xml:space="preserve">Միջոցառման տեսակը </t>
    </r>
    <r>
      <rPr>
        <vertAlign val="superscript"/>
        <sz val="11"/>
        <color theme="1"/>
        <rFont val="Times Armenian"/>
        <family val="1"/>
      </rPr>
      <t>24՝</t>
    </r>
  </si>
  <si>
    <r>
      <t>Միջոցառումն իրականացնողի անվանումը</t>
    </r>
    <r>
      <rPr>
        <vertAlign val="superscript"/>
        <sz val="8"/>
        <color theme="1"/>
        <rFont val="Times Armenian"/>
        <family val="1"/>
      </rPr>
      <t>25</t>
    </r>
    <r>
      <rPr>
        <sz val="8"/>
        <color theme="1"/>
        <rFont val="Times Armenian"/>
        <family val="1"/>
      </rPr>
      <t>՝</t>
    </r>
  </si>
  <si>
    <r>
      <t>Արդյունքի չափորոշիչի տեսակը</t>
    </r>
    <r>
      <rPr>
        <vertAlign val="superscript"/>
        <sz val="8"/>
        <color rgb="FF000000"/>
        <rFont val="Times Armenian"/>
        <family val="1"/>
      </rPr>
      <t>26</t>
    </r>
  </si>
  <si>
    <t>քանակ</t>
  </si>
  <si>
    <t>Դասընթացների մասնակիցներ, մարդ</t>
  </si>
  <si>
    <t>Սերմնաբուծությամբ և սերմարտադրությամբ զբաղվող վերապատրաստված կազմ, մարդ</t>
  </si>
  <si>
    <t>Մարզային հանդիպումներ, հատ</t>
  </si>
  <si>
    <t>Գյուղատնտեսությունում տնտեսավարողների համար ոլորտին առնչվող ֆորումների, քննարկումների, դասախոսությունների կազմակերպում, հատ</t>
  </si>
  <si>
    <t>Տպագիր նյութերի լույս ընծայում և տարածում, անուն</t>
  </si>
  <si>
    <t>Այլ տեղեկատվական նյութերի պատրաստում և տարածում, անուն</t>
  </si>
  <si>
    <t xml:space="preserve"> Միջոցառման անվանումը`</t>
  </si>
  <si>
    <t>Հայաստանի Հանարապետության տնտեսապես բարդ ապրանքների արտադրությամբ զբաղվող առեվտրային ընկերություններին պետական աջակցություն</t>
  </si>
  <si>
    <t xml:space="preserve"> Միջոցառման նկարագրությունը`</t>
  </si>
  <si>
    <t>Տնտեսական բարդության ինդեքսը օգտագործելով` պետական աջակցության  առաջնահերթորեն տրամադրել այն տնտեսվարողներին, որոնք պատրաստվում են արտադրել 0.2 տնտեսական բարդության ցուցիչից ավելի բարձր ինդեքս ունեցող ապրանքներ</t>
  </si>
  <si>
    <t xml:space="preserve"> Միջոցառման տեսակը</t>
  </si>
  <si>
    <t xml:space="preserve"> Տրանսֆերտների տրամադրում </t>
  </si>
  <si>
    <t>12004</t>
  </si>
  <si>
    <t>Խթանել  0.2 տնտեսական բարդության ցուցիչից ավելի բարձր ինդեքս ունեցող ապրանքների արտադրությունը</t>
  </si>
  <si>
    <t xml:space="preserve">տնտեսական բարդության ցուցանիշը </t>
  </si>
  <si>
    <t>1.	ՀՀ կառավարության 2021 թվականի օգոստոսի 18-ի «Հայաստանի Հանրապետության կառավարության ծրագրի մասին» N1363-Ա որոշման Հավելվածի «Տնտեսություն» բաժնի «Մշակող արդյունաբերություն» կետ
2.	ՀՀ կառավարության 2021 թվականի նոյեմբերի 18-ի «Հայաստանի Հանրապետության կառավարության 2021-2026 թվականների գործունեության միջոցառումների ծրագիրը հաստատելու մասին» N1902-Լ որոշման Հավելված 1-ի «Էկոնոմիկայի նախարարություն» գլխի «3․ Գործարար և ներդրումային միջավայրի բարելավում» բաժնի «3․4 Տնտեսական բարդ ներդրումային ծրագրերի չափորոշիչները սահմանելու մասին» ՀՀ կառավարության որոշման հաստատում և դրա շրջանակներում ներդրումային խորհրդի ստեղծում» միջոցառում և «7․ Արդյունաբերության զարգացում» բաժնի «7․4 Տնտեսական բարդություն ապահովող արտադրությունների աջակցության կառուցակարգի և գործիքակազմի ծրագրի մշակում և իրականացում, «Տնտեսական բարդություն ապահովող արտադրությունների աջակցության կառուցակարգի և գործիքակազմի ծրագիրը հաստատելու մասին» ՀՀ կառավարության որոշման հաստատում» միջոցառում</t>
  </si>
  <si>
    <t>ներդրումային ծրագրով նախատեսված նվազագույն ներդրման պայմաններում աջակցություն ստացող տնտեսավարողների թիվ, ընկերություն</t>
  </si>
  <si>
    <t>շուրջ 10</t>
  </si>
  <si>
    <t>շուրջ 15</t>
  </si>
  <si>
    <t>շուրջ 20</t>
  </si>
  <si>
    <t>շարունակական</t>
  </si>
  <si>
    <t>Այլ ընթացիկ դրամաշնորհներ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</si>
</sst>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_-* #,##0.00_-;\-* #,##0.00_-;_-* &quot;-&quot;??_-;_-@_-"/>
    <numFmt numFmtId="166" formatCode="_(* #,##0_);_(* \(#,##0\);_(* &quot;-&quot;??_);_(@_)"/>
    <numFmt numFmtId="167" formatCode="_-* #,##0_-;\-* #,##0_-;_-* &quot;-&quot;??_-;_-@_-"/>
  </numFmts>
  <fonts count="80" x14ac:knownFonts="1">
    <font>
      <sz val="11"/>
      <color theme="1"/>
      <name val="Calibri"/>
      <family val="2"/>
      <scheme val="minor"/>
    </font>
    <font>
      <b/>
      <sz val="12"/>
      <color theme="1"/>
      <name val="GHEA Grapalat"/>
      <family val="3"/>
    </font>
    <font>
      <sz val="8"/>
      <color rgb="FF000000"/>
      <name val="GHEA Grapalat"/>
      <family val="3"/>
    </font>
    <font>
      <i/>
      <sz val="8"/>
      <color rgb="FF000000"/>
      <name val="GHEA Grapalat"/>
      <family val="3"/>
    </font>
    <font>
      <i/>
      <sz val="8"/>
      <color theme="1"/>
      <name val="GHEA Grapalat"/>
      <family val="3"/>
    </font>
    <font>
      <b/>
      <sz val="8"/>
      <color theme="1"/>
      <name val="GHEA Grapalat"/>
      <family val="3"/>
    </font>
    <font>
      <sz val="8"/>
      <color rgb="FF000000"/>
      <name val="Courier New"/>
      <family val="3"/>
    </font>
    <font>
      <sz val="8"/>
      <color theme="1"/>
      <name val="Calibri"/>
      <family val="2"/>
      <scheme val="minor"/>
    </font>
    <font>
      <vertAlign val="superscript"/>
      <sz val="11"/>
      <color theme="1"/>
      <name val="Calibri"/>
      <family val="2"/>
      <scheme val="minor"/>
    </font>
    <font>
      <sz val="8"/>
      <color theme="1"/>
      <name val="GHEA Grapalat"/>
      <family val="3"/>
    </font>
    <font>
      <vertAlign val="superscript"/>
      <sz val="8"/>
      <color theme="1"/>
      <name val="GHEA Grapalat"/>
      <family val="3"/>
    </font>
    <font>
      <b/>
      <i/>
      <sz val="12"/>
      <color theme="1"/>
      <name val="GHEA Grapalat"/>
      <family val="3"/>
    </font>
    <font>
      <sz val="10"/>
      <color theme="1"/>
      <name val="GHEA Grapalat"/>
      <family val="3"/>
    </font>
    <font>
      <sz val="11"/>
      <color theme="1"/>
      <name val="GHEA Grapalat"/>
      <family val="3"/>
    </font>
    <font>
      <b/>
      <sz val="10"/>
      <color theme="1"/>
      <name val="GHEA Grapalat"/>
      <family val="3"/>
    </font>
    <font>
      <sz val="9"/>
      <color theme="1"/>
      <name val="GHEA Grapalat"/>
      <family val="3"/>
    </font>
    <font>
      <b/>
      <i/>
      <vertAlign val="superscript"/>
      <sz val="12"/>
      <color theme="1"/>
      <name val="GHEA Grapalat"/>
      <family val="3"/>
    </font>
    <font>
      <vertAlign val="superscript"/>
      <sz val="9"/>
      <color theme="1"/>
      <name val="GHEA Grapalat"/>
      <family val="3"/>
    </font>
    <font>
      <i/>
      <sz val="9"/>
      <color theme="1"/>
      <name val="GHEA Grapalat"/>
      <family val="3"/>
    </font>
    <font>
      <b/>
      <sz val="10"/>
      <color rgb="FF002060"/>
      <name val="GHEA Grapalat"/>
      <family val="3"/>
    </font>
    <font>
      <b/>
      <sz val="8"/>
      <color rgb="FF002060"/>
      <name val="GHEA Grapalat"/>
      <family val="3"/>
    </font>
    <font>
      <sz val="9"/>
      <color theme="1"/>
      <name val="Calibri"/>
      <family val="2"/>
      <scheme val="minor"/>
    </font>
    <font>
      <b/>
      <i/>
      <sz val="9"/>
      <color theme="1"/>
      <name val="GHEA Grapalat"/>
      <family val="3"/>
    </font>
    <font>
      <vertAlign val="superscript"/>
      <sz val="8"/>
      <color rgb="FF000000"/>
      <name val="GHEA Grapalat"/>
      <family val="3"/>
    </font>
    <font>
      <vertAlign val="superscript"/>
      <sz val="10"/>
      <color theme="1"/>
      <name val="GHEA Grapalat"/>
      <family val="3"/>
    </font>
    <font>
      <b/>
      <vertAlign val="superscript"/>
      <sz val="10"/>
      <color theme="1"/>
      <name val="GHEA Grapalat"/>
      <family val="3"/>
    </font>
    <font>
      <sz val="11"/>
      <color rgb="FFFF0000"/>
      <name val="Calibri"/>
      <family val="2"/>
      <scheme val="minor"/>
    </font>
    <font>
      <sz val="8"/>
      <color rgb="FFFF0000"/>
      <name val="GHEA Grapalat"/>
      <family val="3"/>
    </font>
    <font>
      <b/>
      <i/>
      <sz val="12"/>
      <color rgb="FFFF0000"/>
      <name val="GHEA Grapalat"/>
      <family val="3"/>
    </font>
    <font>
      <sz val="10"/>
      <name val="Arial"/>
      <family val="2"/>
    </font>
    <font>
      <sz val="11"/>
      <color theme="1"/>
      <name val="Calibri"/>
      <family val="2"/>
      <scheme val="minor"/>
    </font>
    <font>
      <i/>
      <sz val="11"/>
      <color rgb="FFFF0000"/>
      <name val="Calibri"/>
      <family val="2"/>
      <scheme val="minor"/>
    </font>
    <font>
      <i/>
      <sz val="11"/>
      <color theme="1"/>
      <name val="Calibri"/>
      <family val="2"/>
      <scheme val="minor"/>
    </font>
    <font>
      <sz val="8"/>
      <name val="GHEA Grapalat"/>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Armenian"/>
      <family val="2"/>
    </font>
    <font>
      <b/>
      <sz val="10"/>
      <name val="GHEA Grapalat"/>
      <family val="3"/>
    </font>
    <font>
      <sz val="11"/>
      <name val="Calibri"/>
      <family val="2"/>
      <scheme val="minor"/>
    </font>
    <font>
      <b/>
      <i/>
      <sz val="12"/>
      <name val="GHEA Grapalat"/>
      <family val="3"/>
    </font>
    <font>
      <sz val="8"/>
      <name val="GHEA Grapalat"/>
      <family val="3"/>
    </font>
    <font>
      <b/>
      <vertAlign val="superscript"/>
      <sz val="10"/>
      <name val="GHEA Grapalat"/>
      <family val="3"/>
    </font>
    <font>
      <i/>
      <sz val="11"/>
      <name val="Calibri"/>
      <family val="2"/>
      <scheme val="minor"/>
    </font>
    <font>
      <vertAlign val="superscript"/>
      <sz val="8"/>
      <name val="GHEA Grapalat"/>
      <family val="3"/>
    </font>
    <font>
      <i/>
      <sz val="8"/>
      <color rgb="FF000000"/>
      <name val="GHEA Grapalat"/>
      <family val="1"/>
    </font>
    <font>
      <sz val="9"/>
      <color indexed="81"/>
      <name val="Tahoma"/>
      <family val="2"/>
    </font>
    <font>
      <b/>
      <sz val="9"/>
      <color indexed="81"/>
      <name val="Tahoma"/>
      <family val="2"/>
    </font>
    <font>
      <i/>
      <sz val="10"/>
      <color theme="1"/>
      <name val="GHEA Grapalat"/>
      <family val="3"/>
    </font>
    <font>
      <sz val="10"/>
      <color rgb="FFFF0000"/>
      <name val="GHEA Grapalat"/>
      <family val="3"/>
    </font>
    <font>
      <b/>
      <i/>
      <sz val="8"/>
      <color theme="1"/>
      <name val="GHEA Grapalat"/>
      <family val="3"/>
    </font>
    <font>
      <b/>
      <i/>
      <sz val="8"/>
      <color rgb="FF000000"/>
      <name val="GHEA Grapalat"/>
      <family val="3"/>
    </font>
    <font>
      <b/>
      <sz val="12"/>
      <color theme="1"/>
      <name val="Calibri"/>
      <family val="2"/>
      <scheme val="minor"/>
    </font>
    <font>
      <b/>
      <sz val="12"/>
      <color rgb="FF000000"/>
      <name val="GHEA Grapalat"/>
      <family val="3"/>
    </font>
    <font>
      <i/>
      <sz val="10"/>
      <color rgb="FF000000"/>
      <name val="Times Armenian"/>
      <family val="1"/>
    </font>
    <font>
      <b/>
      <sz val="9"/>
      <color theme="1"/>
      <name val="GHEA Grapalat"/>
      <family val="3"/>
    </font>
    <font>
      <sz val="11"/>
      <color theme="1"/>
      <name val="Times Armenian"/>
      <family val="1"/>
    </font>
    <font>
      <sz val="8"/>
      <color rgb="FF000000"/>
      <name val="Times Armenian"/>
      <family val="1"/>
    </font>
    <font>
      <b/>
      <sz val="10"/>
      <color theme="1"/>
      <name val="Times Armenian"/>
      <family val="1"/>
    </font>
    <font>
      <b/>
      <vertAlign val="superscript"/>
      <sz val="10"/>
      <color theme="1"/>
      <name val="Times Armenian"/>
      <family val="1"/>
    </font>
    <font>
      <sz val="10"/>
      <color theme="1"/>
      <name val="Times Armenian"/>
      <family val="1"/>
    </font>
    <font>
      <i/>
      <sz val="8"/>
      <color rgb="FF000000"/>
      <name val="Times Armenian"/>
      <family val="1"/>
    </font>
    <font>
      <sz val="8"/>
      <color theme="1"/>
      <name val="Times Armenian"/>
      <family val="1"/>
    </font>
    <font>
      <vertAlign val="superscript"/>
      <sz val="8"/>
      <color theme="1"/>
      <name val="Times Armenian"/>
      <family val="1"/>
    </font>
    <font>
      <vertAlign val="superscript"/>
      <sz val="11"/>
      <color theme="1"/>
      <name val="Times Armenian"/>
      <family val="1"/>
    </font>
    <font>
      <vertAlign val="superscript"/>
      <sz val="8"/>
      <color rgb="FF000000"/>
      <name val="Times Armenian"/>
      <family val="1"/>
    </font>
    <font>
      <i/>
      <sz val="8"/>
      <color theme="1"/>
      <name val="Times Armenian"/>
      <family val="1"/>
    </font>
    <font>
      <sz val="10"/>
      <name val="GHEA Grapalat"/>
      <family val="3"/>
    </font>
  </fonts>
  <fills count="43">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2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ck">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xf numFmtId="0" fontId="29" fillId="0" borderId="0"/>
    <xf numFmtId="0" fontId="30" fillId="17" borderId="35" applyNumberFormat="0" applyFont="0" applyAlignment="0" applyProtection="0"/>
    <xf numFmtId="0" fontId="33" fillId="0" borderId="0">
      <alignment horizontal="left" vertical="top" wrapText="1"/>
    </xf>
    <xf numFmtId="0" fontId="34" fillId="0" borderId="0" applyNumberFormat="0" applyFill="0" applyBorder="0" applyAlignment="0" applyProtection="0"/>
    <xf numFmtId="0" fontId="35" fillId="0" borderId="28" applyNumberFormat="0" applyFill="0" applyAlignment="0" applyProtection="0"/>
    <xf numFmtId="0" fontId="36" fillId="0" borderId="29" applyNumberFormat="0" applyFill="0" applyAlignment="0" applyProtection="0"/>
    <xf numFmtId="0" fontId="37" fillId="0" borderId="30" applyNumberFormat="0" applyFill="0" applyAlignment="0" applyProtection="0"/>
    <xf numFmtId="0" fontId="37" fillId="0" borderId="0" applyNumberFormat="0" applyFill="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1" fillId="14" borderId="31" applyNumberFormat="0" applyAlignment="0" applyProtection="0"/>
    <xf numFmtId="0" fontId="42" fillId="15" borderId="32" applyNumberFormat="0" applyAlignment="0" applyProtection="0"/>
    <xf numFmtId="0" fontId="43" fillId="15" borderId="31" applyNumberFormat="0" applyAlignment="0" applyProtection="0"/>
    <xf numFmtId="0" fontId="44" fillId="0" borderId="33" applyNumberFormat="0" applyFill="0" applyAlignment="0" applyProtection="0"/>
    <xf numFmtId="0" fontId="45" fillId="16" borderId="34" applyNumberFormat="0" applyAlignment="0" applyProtection="0"/>
    <xf numFmtId="0" fontId="26" fillId="0" borderId="0" applyNumberFormat="0" applyFill="0" applyBorder="0" applyAlignment="0" applyProtection="0"/>
    <xf numFmtId="0" fontId="46" fillId="0" borderId="0" applyNumberFormat="0" applyFill="0" applyBorder="0" applyAlignment="0" applyProtection="0"/>
    <xf numFmtId="0" fontId="47" fillId="0" borderId="36" applyNumberFormat="0" applyFill="0" applyAlignment="0" applyProtection="0"/>
    <xf numFmtId="0" fontId="48"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8" fillId="41" borderId="0" applyNumberFormat="0" applyBorder="0" applyAlignment="0" applyProtection="0"/>
    <xf numFmtId="164" fontId="33" fillId="0" borderId="0" applyFill="0" applyBorder="0" applyProtection="0">
      <alignment horizontal="right" vertical="top"/>
    </xf>
    <xf numFmtId="0" fontId="30" fillId="17" borderId="35" applyNumberFormat="0" applyFont="0" applyAlignment="0" applyProtection="0"/>
    <xf numFmtId="0" fontId="30" fillId="19"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43" fontId="49"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cellStyleXfs>
  <cellXfs count="303">
    <xf numFmtId="0" fontId="0" fillId="0" borderId="0" xfId="0"/>
    <xf numFmtId="0" fontId="0" fillId="0" borderId="0" xfId="0" applyAlignment="1">
      <alignment horizontal="justify" vertical="center"/>
    </xf>
    <xf numFmtId="0" fontId="0" fillId="0" borderId="0" xfId="0" applyAlignment="1">
      <alignment horizontal="center" vertical="center" wrapText="1"/>
    </xf>
    <xf numFmtId="0" fontId="10" fillId="0" borderId="0" xfId="0" applyFont="1" applyAlignment="1">
      <alignment horizontal="left" vertical="center"/>
    </xf>
    <xf numFmtId="0" fontId="14" fillId="0" borderId="0" xfId="0" applyFont="1" applyAlignment="1">
      <alignment vertical="center"/>
    </xf>
    <xf numFmtId="0" fontId="2" fillId="4"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xf>
    <xf numFmtId="0" fontId="9" fillId="0" borderId="0" xfId="0" applyFont="1"/>
    <xf numFmtId="0" fontId="18" fillId="0" borderId="0" xfId="0" applyFont="1" applyAlignment="1">
      <alignment vertical="center"/>
    </xf>
    <xf numFmtId="0" fontId="15" fillId="0" borderId="0" xfId="0" applyFont="1" applyAlignment="1">
      <alignment vertical="center" wrapTex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5" fillId="0" borderId="0" xfId="0" applyFont="1" applyAlignment="1">
      <alignment vertical="center"/>
    </xf>
    <xf numFmtId="0" fontId="19" fillId="7" borderId="0" xfId="0" applyFont="1" applyFill="1" applyAlignment="1">
      <alignment vertical="center"/>
    </xf>
    <xf numFmtId="0" fontId="20" fillId="7" borderId="0" xfId="0" applyFont="1" applyFill="1" applyAlignment="1">
      <alignment vertical="center"/>
    </xf>
    <xf numFmtId="0" fontId="5" fillId="7" borderId="0" xfId="0" applyFont="1" applyFill="1" applyAlignment="1">
      <alignment vertical="center"/>
    </xf>
    <xf numFmtId="0" fontId="0" fillId="6" borderId="1" xfId="0" applyFill="1" applyBorder="1" applyAlignment="1">
      <alignment horizontal="center"/>
    </xf>
    <xf numFmtId="49" fontId="2" fillId="2" borderId="7" xfId="0" applyNumberFormat="1" applyFont="1" applyFill="1" applyBorder="1" applyAlignment="1">
      <alignment horizontal="center" vertical="center" wrapText="1"/>
    </xf>
    <xf numFmtId="49" fontId="2" fillId="2" borderId="6" xfId="0" applyNumberFormat="1" applyFont="1" applyFill="1" applyBorder="1" applyAlignment="1">
      <alignment vertical="center" wrapText="1"/>
    </xf>
    <xf numFmtId="49" fontId="3" fillId="6" borderId="1" xfId="0" applyNumberFormat="1" applyFont="1" applyFill="1" applyBorder="1" applyAlignment="1">
      <alignment vertical="center" wrapText="1"/>
    </xf>
    <xf numFmtId="0" fontId="12" fillId="0" borderId="0" xfId="0" applyFont="1" applyAlignment="1">
      <alignment vertical="center"/>
    </xf>
    <xf numFmtId="0" fontId="0" fillId="7" borderId="0" xfId="0" applyFill="1"/>
    <xf numFmtId="0" fontId="0" fillId="5" borderId="3" xfId="0" applyFill="1" applyBorder="1" applyAlignment="1">
      <alignment vertical="center" wrapText="1"/>
    </xf>
    <xf numFmtId="0" fontId="0" fillId="5" borderId="8" xfId="0" applyFill="1" applyBorder="1" applyAlignment="1">
      <alignment vertical="center" wrapText="1"/>
    </xf>
    <xf numFmtId="0" fontId="0" fillId="6" borderId="1" xfId="0" applyFill="1" applyBorder="1" applyAlignment="1">
      <alignment wrapText="1"/>
    </xf>
    <xf numFmtId="0" fontId="3" fillId="6" borderId="6" xfId="0" applyFont="1" applyFill="1" applyBorder="1" applyAlignment="1">
      <alignment horizontal="justify" vertical="center" wrapText="1"/>
    </xf>
    <xf numFmtId="0" fontId="7" fillId="6" borderId="6" xfId="0" applyFont="1" applyFill="1" applyBorder="1" applyAlignment="1">
      <alignment vertical="center" wrapText="1"/>
    </xf>
    <xf numFmtId="0" fontId="0" fillId="5" borderId="16" xfId="0" applyFill="1" applyBorder="1" applyAlignment="1">
      <alignment vertical="center" wrapText="1"/>
    </xf>
    <xf numFmtId="0" fontId="0" fillId="5" borderId="10" xfId="0" applyFill="1" applyBorder="1" applyAlignment="1">
      <alignment vertical="center" wrapText="1"/>
    </xf>
    <xf numFmtId="0" fontId="9" fillId="5" borderId="1" xfId="0" applyFont="1" applyFill="1" applyBorder="1" applyAlignment="1">
      <alignment horizontal="center" vertical="center"/>
    </xf>
    <xf numFmtId="0" fontId="9" fillId="2" borderId="1" xfId="0" applyFont="1" applyFill="1" applyBorder="1" applyAlignment="1">
      <alignment vertical="center" wrapText="1"/>
    </xf>
    <xf numFmtId="49" fontId="2" fillId="8" borderId="2" xfId="0" applyNumberFormat="1" applyFont="1" applyFill="1" applyBorder="1" applyAlignment="1">
      <alignment vertical="center" wrapText="1"/>
    </xf>
    <xf numFmtId="0" fontId="0" fillId="8" borderId="3" xfId="0" applyFill="1" applyBorder="1"/>
    <xf numFmtId="49" fontId="6" fillId="8" borderId="3" xfId="0" applyNumberFormat="1" applyFont="1" applyFill="1" applyBorder="1" applyAlignment="1">
      <alignment vertical="center" wrapText="1"/>
    </xf>
    <xf numFmtId="49" fontId="6" fillId="8" borderId="8" xfId="0" applyNumberFormat="1" applyFont="1" applyFill="1" applyBorder="1" applyAlignment="1">
      <alignment vertical="center" wrapText="1"/>
    </xf>
    <xf numFmtId="49" fontId="2" fillId="8" borderId="12" xfId="0" applyNumberFormat="1" applyFont="1" applyFill="1" applyBorder="1" applyAlignment="1">
      <alignment vertical="center"/>
    </xf>
    <xf numFmtId="0" fontId="0" fillId="8" borderId="13" xfId="0" applyFill="1" applyBorder="1"/>
    <xf numFmtId="49" fontId="6" fillId="8" borderId="13" xfId="0" applyNumberFormat="1" applyFont="1" applyFill="1" applyBorder="1" applyAlignment="1">
      <alignment vertical="center" wrapText="1"/>
    </xf>
    <xf numFmtId="49" fontId="6" fillId="8" borderId="9" xfId="0" applyNumberFormat="1" applyFont="1" applyFill="1" applyBorder="1" applyAlignment="1">
      <alignment vertical="center" wrapText="1"/>
    </xf>
    <xf numFmtId="0" fontId="0" fillId="8" borderId="2" xfId="0" applyFill="1" applyBorder="1"/>
    <xf numFmtId="49" fontId="2" fillId="8" borderId="3" xfId="0" applyNumberFormat="1" applyFont="1" applyFill="1" applyBorder="1" applyAlignment="1">
      <alignment vertical="center"/>
    </xf>
    <xf numFmtId="0" fontId="4" fillId="6" borderId="1" xfId="0" applyFont="1" applyFill="1" applyBorder="1" applyAlignment="1">
      <alignment vertical="center" wrapText="1"/>
    </xf>
    <xf numFmtId="0" fontId="9" fillId="6"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6" borderId="1" xfId="0" applyFont="1" applyFill="1" applyBorder="1" applyAlignment="1">
      <alignment horizontal="justify" vertical="center" wrapText="1"/>
    </xf>
    <xf numFmtId="0" fontId="9" fillId="8" borderId="1" xfId="0" applyFont="1" applyFill="1" applyBorder="1" applyAlignment="1">
      <alignment vertical="center" wrapText="1"/>
    </xf>
    <xf numFmtId="0" fontId="9" fillId="6" borderId="1" xfId="0" applyFont="1" applyFill="1" applyBorder="1" applyAlignment="1">
      <alignment horizontal="center" vertical="center" wrapText="1"/>
    </xf>
    <xf numFmtId="0" fontId="5" fillId="8" borderId="1" xfId="0" applyFont="1" applyFill="1" applyBorder="1" applyAlignment="1">
      <alignment vertical="center" wrapText="1"/>
    </xf>
    <xf numFmtId="0" fontId="9" fillId="0" borderId="0" xfId="0" applyFont="1" applyAlignment="1">
      <alignment vertical="center"/>
    </xf>
    <xf numFmtId="0" fontId="9" fillId="2" borderId="7" xfId="0" applyFont="1" applyFill="1" applyBorder="1" applyAlignment="1">
      <alignment vertical="center" wrapText="1"/>
    </xf>
    <xf numFmtId="0" fontId="9" fillId="2" borderId="1" xfId="0" applyFont="1" applyFill="1" applyBorder="1" applyAlignment="1">
      <alignment horizontal="center" vertical="center" wrapText="1"/>
    </xf>
    <xf numFmtId="0" fontId="11" fillId="0" borderId="0" xfId="0" applyFont="1" applyAlignment="1">
      <alignment vertical="center"/>
    </xf>
    <xf numFmtId="0" fontId="1" fillId="0" borderId="0" xfId="0" applyFont="1" applyAlignment="1">
      <alignment vertical="center"/>
    </xf>
    <xf numFmtId="0" fontId="9" fillId="2" borderId="1" xfId="0" applyFont="1" applyFill="1" applyBorder="1" applyAlignment="1">
      <alignment vertical="center" textRotation="90" wrapText="1"/>
    </xf>
    <xf numFmtId="0" fontId="4" fillId="6" borderId="7" xfId="0" applyFont="1" applyFill="1" applyBorder="1" applyAlignment="1">
      <alignment vertical="center" wrapText="1"/>
    </xf>
    <xf numFmtId="0" fontId="9" fillId="6" borderId="7" xfId="0" applyFont="1" applyFill="1" applyBorder="1" applyAlignment="1">
      <alignment vertical="center" wrapText="1"/>
    </xf>
    <xf numFmtId="0" fontId="9" fillId="5"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0" xfId="0" applyFont="1" applyAlignment="1">
      <alignment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1" fillId="6" borderId="1" xfId="0" applyFont="1" applyFill="1" applyBorder="1" applyAlignment="1">
      <alignment horizontal="center"/>
    </xf>
    <xf numFmtId="0" fontId="15" fillId="5" borderId="8" xfId="0" applyFont="1" applyFill="1" applyBorder="1" applyAlignment="1">
      <alignment horizontal="center" vertical="center" wrapText="1"/>
    </xf>
    <xf numFmtId="0" fontId="15" fillId="5" borderId="6"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8" fillId="5" borderId="1" xfId="0" applyFont="1" applyFill="1" applyBorder="1" applyAlignment="1">
      <alignment horizontal="left" vertical="center" wrapText="1" indent="2"/>
    </xf>
    <xf numFmtId="0" fontId="13" fillId="5" borderId="1" xfId="0" applyFont="1" applyFill="1" applyBorder="1" applyAlignment="1">
      <alignment vertical="center" wrapText="1"/>
    </xf>
    <xf numFmtId="0" fontId="9" fillId="10" borderId="1" xfId="0" applyFont="1" applyFill="1" applyBorder="1" applyAlignment="1">
      <alignment vertical="center" textRotation="90" wrapText="1"/>
    </xf>
    <xf numFmtId="0" fontId="9" fillId="10" borderId="20" xfId="0" applyFont="1" applyFill="1" applyBorder="1" applyAlignment="1">
      <alignment vertical="center" textRotation="90" wrapText="1"/>
    </xf>
    <xf numFmtId="0" fontId="9" fillId="10" borderId="21" xfId="0" applyFont="1" applyFill="1" applyBorder="1" applyAlignment="1">
      <alignment vertical="center" textRotation="90" wrapText="1"/>
    </xf>
    <xf numFmtId="0" fontId="9" fillId="5"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6" borderId="20" xfId="0"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0" fontId="4" fillId="6" borderId="20" xfId="0" applyFont="1" applyFill="1" applyBorder="1" applyAlignment="1">
      <alignment vertical="center" wrapText="1"/>
    </xf>
    <xf numFmtId="0" fontId="4" fillId="6" borderId="25" xfId="0" applyFont="1" applyFill="1" applyBorder="1" applyAlignment="1">
      <alignment vertical="center" wrapText="1"/>
    </xf>
    <xf numFmtId="0" fontId="9" fillId="0" borderId="0" xfId="0" applyFont="1" applyAlignment="1">
      <alignment horizontal="left"/>
    </xf>
    <xf numFmtId="0" fontId="4" fillId="0" borderId="0" xfId="0" applyFont="1" applyAlignment="1">
      <alignment vertical="top" wrapText="1"/>
    </xf>
    <xf numFmtId="0" fontId="18"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9" fillId="2" borderId="8" xfId="0" applyFont="1" applyFill="1" applyBorder="1" applyAlignment="1">
      <alignment horizontal="left" vertical="center" wrapText="1"/>
    </xf>
    <xf numFmtId="0" fontId="9" fillId="2" borderId="21" xfId="0" applyFont="1" applyFill="1" applyBorder="1" applyAlignment="1">
      <alignment vertical="center" textRotation="90" wrapText="1"/>
    </xf>
    <xf numFmtId="0" fontId="26" fillId="0" borderId="0" xfId="0" applyFont="1"/>
    <xf numFmtId="0" fontId="27" fillId="2" borderId="1" xfId="0" applyFont="1" applyFill="1" applyBorder="1" applyAlignment="1">
      <alignment horizontal="center" vertical="center" wrapText="1"/>
    </xf>
    <xf numFmtId="0" fontId="28" fillId="0" borderId="0" xfId="0" applyFont="1" applyAlignment="1">
      <alignment vertical="center"/>
    </xf>
    <xf numFmtId="0" fontId="9" fillId="2"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31" fillId="0" borderId="0" xfId="0" applyFont="1"/>
    <xf numFmtId="0" fontId="32" fillId="0" borderId="0" xfId="0" applyFont="1"/>
    <xf numFmtId="0" fontId="9" fillId="2" borderId="7" xfId="0" applyFont="1" applyFill="1" applyBorder="1" applyAlignment="1">
      <alignment horizontal="center" vertical="center" wrapText="1"/>
    </xf>
    <xf numFmtId="0" fontId="9" fillId="2" borderId="2" xfId="0" applyFont="1" applyFill="1" applyBorder="1" applyAlignment="1">
      <alignment vertical="center" wrapText="1"/>
    </xf>
    <xf numFmtId="2" fontId="2" fillId="2" borderId="1" xfId="0" applyNumberFormat="1" applyFont="1" applyFill="1" applyBorder="1" applyAlignment="1">
      <alignment horizontal="center" vertical="center" wrapText="1"/>
    </xf>
    <xf numFmtId="0" fontId="50" fillId="0" borderId="0" xfId="0" applyFont="1" applyAlignment="1">
      <alignment vertical="center"/>
    </xf>
    <xf numFmtId="0" fontId="51" fillId="0" borderId="0" xfId="0" applyFont="1"/>
    <xf numFmtId="0" fontId="52" fillId="0" borderId="0" xfId="0" applyFont="1" applyAlignment="1">
      <alignment vertical="center"/>
    </xf>
    <xf numFmtId="0" fontId="55" fillId="0" borderId="0" xfId="0" applyFont="1"/>
    <xf numFmtId="49" fontId="53" fillId="2" borderId="20" xfId="0" applyNumberFormat="1" applyFont="1" applyFill="1" applyBorder="1" applyAlignment="1">
      <alignment horizontal="center" vertical="center" wrapText="1"/>
    </xf>
    <xf numFmtId="49" fontId="53" fillId="2" borderId="1" xfId="0" applyNumberFormat="1" applyFont="1" applyFill="1" applyBorder="1" applyAlignment="1">
      <alignment horizontal="center" vertical="center" wrapText="1"/>
    </xf>
    <xf numFmtId="0" fontId="53" fillId="2" borderId="1" xfId="0" applyFont="1" applyFill="1" applyBorder="1" applyAlignment="1">
      <alignment vertical="center" textRotation="90" wrapText="1"/>
    </xf>
    <xf numFmtId="0" fontId="48" fillId="0" borderId="0" xfId="0" applyFont="1"/>
    <xf numFmtId="49" fontId="3" fillId="2" borderId="7" xfId="0" applyNumberFormat="1" applyFont="1" applyFill="1" applyBorder="1" applyAlignment="1">
      <alignment horizontal="center" vertical="center" wrapText="1"/>
    </xf>
    <xf numFmtId="49" fontId="3" fillId="2" borderId="6" xfId="0" applyNumberFormat="1" applyFont="1" applyFill="1" applyBorder="1" applyAlignment="1">
      <alignment vertical="center" wrapText="1"/>
    </xf>
    <xf numFmtId="2" fontId="6" fillId="8" borderId="3" xfId="0" applyNumberFormat="1" applyFont="1" applyFill="1" applyBorder="1" applyAlignment="1">
      <alignment vertical="center" wrapText="1"/>
    </xf>
    <xf numFmtId="49" fontId="2" fillId="2" borderId="1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6" borderId="1" xfId="0" applyNumberFormat="1" applyFont="1" applyFill="1" applyBorder="1" applyAlignment="1">
      <alignment vertical="center" wrapText="1"/>
    </xf>
    <xf numFmtId="0" fontId="64" fillId="0" borderId="0" xfId="0" applyFont="1"/>
    <xf numFmtId="167" fontId="12" fillId="6" borderId="2" xfId="59" applyNumberFormat="1" applyFont="1" applyFill="1" applyBorder="1" applyAlignment="1">
      <alignment vertical="center" wrapText="1"/>
    </xf>
    <xf numFmtId="0" fontId="3" fillId="6" borderId="7" xfId="0" applyFont="1" applyFill="1" applyBorder="1" applyAlignment="1">
      <alignment vertical="center" wrapText="1"/>
    </xf>
    <xf numFmtId="0" fontId="3" fillId="6" borderId="6" xfId="0" applyFont="1" applyFill="1" applyBorder="1" applyAlignment="1">
      <alignment vertical="center" wrapText="1"/>
    </xf>
    <xf numFmtId="0" fontId="2" fillId="2" borderId="1" xfId="0" applyFont="1" applyFill="1" applyBorder="1" applyAlignment="1">
      <alignment vertical="center" wrapText="1"/>
    </xf>
    <xf numFmtId="0" fontId="2" fillId="2" borderId="16" xfId="0" applyFont="1" applyFill="1" applyBorder="1" applyAlignment="1">
      <alignment horizontal="center" vertical="center" wrapText="1"/>
    </xf>
    <xf numFmtId="0" fontId="3" fillId="6" borderId="1" xfId="0" applyFont="1" applyFill="1" applyBorder="1" applyAlignment="1">
      <alignment vertical="center" wrapText="1"/>
    </xf>
    <xf numFmtId="0" fontId="4" fillId="6" borderId="6" xfId="0" applyFont="1" applyFill="1" applyBorder="1"/>
    <xf numFmtId="0" fontId="11" fillId="6" borderId="1" xfId="0" applyFont="1" applyFill="1" applyBorder="1" applyAlignment="1">
      <alignment vertical="center" wrapText="1"/>
    </xf>
    <xf numFmtId="43" fontId="11" fillId="6" borderId="1" xfId="0" applyNumberFormat="1" applyFont="1" applyFill="1" applyBorder="1" applyAlignment="1">
      <alignment vertical="center" wrapText="1"/>
    </xf>
    <xf numFmtId="0" fontId="62" fillId="6" borderId="1" xfId="0" applyFont="1" applyFill="1" applyBorder="1" applyAlignment="1">
      <alignment vertical="center" wrapText="1"/>
    </xf>
    <xf numFmtId="43" fontId="4" fillId="6" borderId="1" xfId="0" applyNumberFormat="1" applyFont="1" applyFill="1" applyBorder="1" applyAlignment="1">
      <alignment vertical="center" wrapText="1"/>
    </xf>
    <xf numFmtId="43" fontId="3" fillId="6" borderId="1" xfId="0" applyNumberFormat="1" applyFont="1" applyFill="1" applyBorder="1" applyAlignment="1">
      <alignment horizontal="justify" vertical="center" wrapText="1"/>
    </xf>
    <xf numFmtId="167" fontId="12" fillId="6" borderId="1" xfId="59" applyNumberFormat="1" applyFont="1" applyFill="1" applyBorder="1" applyAlignment="1">
      <alignment horizontal="left" vertical="top" wrapText="1"/>
    </xf>
    <xf numFmtId="0" fontId="9" fillId="5" borderId="7" xfId="0" applyFont="1" applyFill="1" applyBorder="1"/>
    <xf numFmtId="0" fontId="2" fillId="2" borderId="15" xfId="0" applyFont="1" applyFill="1" applyBorder="1" applyAlignment="1">
      <alignment horizontal="center" vertical="center" wrapText="1"/>
    </xf>
    <xf numFmtId="0" fontId="47" fillId="0" borderId="0" xfId="0" applyFont="1"/>
    <xf numFmtId="167" fontId="12" fillId="6" borderId="1" xfId="59" applyNumberFormat="1" applyFont="1" applyFill="1" applyBorder="1" applyAlignment="1">
      <alignment vertical="center" wrapText="1"/>
    </xf>
    <xf numFmtId="43" fontId="62" fillId="6" borderId="1" xfId="0" applyNumberFormat="1" applyFont="1" applyFill="1" applyBorder="1" applyAlignment="1">
      <alignment vertical="center" wrapText="1"/>
    </xf>
    <xf numFmtId="0" fontId="61" fillId="6" borderId="1" xfId="0" applyFont="1" applyFill="1" applyBorder="1" applyAlignment="1">
      <alignment horizontal="left" vertical="top" wrapText="1"/>
    </xf>
    <xf numFmtId="49" fontId="65" fillId="6" borderId="1" xfId="0" applyNumberFormat="1" applyFont="1" applyFill="1" applyBorder="1" applyAlignment="1">
      <alignment vertical="center" wrapText="1"/>
    </xf>
    <xf numFmtId="0" fontId="60" fillId="6" borderId="1" xfId="0" applyFont="1" applyFill="1" applyBorder="1" applyAlignment="1">
      <alignment horizontal="left" vertical="top" wrapText="1"/>
    </xf>
    <xf numFmtId="0" fontId="5" fillId="6" borderId="1" xfId="0" applyFont="1" applyFill="1" applyBorder="1" applyAlignment="1">
      <alignment vertical="center" wrapText="1"/>
    </xf>
    <xf numFmtId="49" fontId="63" fillId="6" borderId="1" xfId="0" applyNumberFormat="1" applyFont="1" applyFill="1" applyBorder="1" applyAlignment="1">
      <alignment vertical="center" wrapText="1"/>
    </xf>
    <xf numFmtId="0" fontId="1" fillId="6" borderId="1" xfId="0" applyFont="1" applyFill="1" applyBorder="1" applyAlignment="1">
      <alignment vertical="center" wrapText="1"/>
    </xf>
    <xf numFmtId="49" fontId="3" fillId="6" borderId="7" xfId="0" applyNumberFormat="1" applyFont="1" applyFill="1" applyBorder="1" applyAlignment="1">
      <alignment vertical="center" wrapText="1"/>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 fontId="9" fillId="2" borderId="1" xfId="0" applyNumberFormat="1" applyFont="1" applyFill="1" applyBorder="1" applyAlignment="1">
      <alignment vertical="center" wrapText="1"/>
    </xf>
    <xf numFmtId="0" fontId="9" fillId="6" borderId="7" xfId="0" applyFont="1" applyFill="1" applyBorder="1" applyAlignment="1">
      <alignment horizontal="center" vertical="center" textRotation="90" wrapText="1"/>
    </xf>
    <xf numFmtId="0" fontId="4" fillId="6" borderId="1" xfId="0" applyFont="1" applyFill="1" applyBorder="1" applyAlignment="1">
      <alignment horizontal="left" vertical="top" wrapText="1"/>
    </xf>
    <xf numFmtId="0" fontId="9" fillId="6" borderId="1" xfId="0" applyFont="1" applyFill="1" applyBorder="1" applyAlignment="1">
      <alignment horizontal="center" vertical="top" wrapText="1"/>
    </xf>
    <xf numFmtId="166" fontId="9" fillId="9" borderId="1" xfId="59" applyNumberFormat="1" applyFont="1" applyFill="1" applyBorder="1" applyAlignment="1">
      <alignment horizontal="center" textRotation="90" wrapText="1"/>
    </xf>
    <xf numFmtId="166" fontId="9" fillId="6" borderId="1" xfId="59" applyNumberFormat="1" applyFont="1" applyFill="1" applyBorder="1" applyAlignment="1">
      <alignment horizontal="center" textRotation="90" wrapText="1"/>
    </xf>
    <xf numFmtId="0" fontId="9" fillId="6" borderId="2" xfId="0" applyFont="1" applyFill="1" applyBorder="1" applyAlignment="1">
      <alignment horizontal="center" vertical="top" wrapText="1"/>
    </xf>
    <xf numFmtId="0" fontId="9" fillId="6" borderId="1" xfId="0" applyFont="1" applyFill="1" applyBorder="1" applyAlignment="1">
      <alignment horizontal="left" vertical="center" wrapText="1"/>
    </xf>
    <xf numFmtId="0" fontId="57" fillId="42" borderId="1" xfId="0" applyFont="1" applyFill="1" applyBorder="1" applyAlignment="1">
      <alignment horizontal="center" vertical="center" wrapText="1"/>
    </xf>
    <xf numFmtId="0" fontId="57" fillId="42" borderId="1" xfId="0" applyFont="1" applyFill="1" applyBorder="1" applyAlignment="1">
      <alignment vertical="center" wrapText="1"/>
    </xf>
    <xf numFmtId="0" fontId="66" fillId="6" borderId="1" xfId="0" applyFont="1" applyFill="1" applyBorder="1" applyAlignment="1">
      <alignment vertical="center" wrapText="1"/>
    </xf>
    <xf numFmtId="0" fontId="67" fillId="6" borderId="1" xfId="0" applyFont="1" applyFill="1" applyBorder="1" applyAlignment="1">
      <alignment horizontal="left" vertical="center" wrapText="1"/>
    </xf>
    <xf numFmtId="0" fontId="67" fillId="6" borderId="1" xfId="0" applyFont="1" applyFill="1" applyBorder="1" applyAlignment="1">
      <alignment horizontal="left" vertical="center"/>
    </xf>
    <xf numFmtId="0" fontId="68" fillId="0" borderId="0" xfId="0" applyFont="1"/>
    <xf numFmtId="0" fontId="69" fillId="2" borderId="1" xfId="0" applyFont="1" applyFill="1" applyBorder="1" applyAlignment="1">
      <alignment horizontal="center" vertical="center" wrapText="1"/>
    </xf>
    <xf numFmtId="0" fontId="68" fillId="6" borderId="1" xfId="0" applyFont="1" applyFill="1" applyBorder="1" applyAlignment="1">
      <alignment horizontal="center"/>
    </xf>
    <xf numFmtId="0" fontId="70" fillId="0" borderId="0" xfId="0" applyFont="1" applyAlignment="1">
      <alignment vertical="center"/>
    </xf>
    <xf numFmtId="0" fontId="72" fillId="0" borderId="0" xfId="0" applyFont="1" applyAlignment="1">
      <alignment vertical="center"/>
    </xf>
    <xf numFmtId="0" fontId="69" fillId="2" borderId="1" xfId="0" applyFont="1" applyFill="1" applyBorder="1" applyAlignment="1">
      <alignment vertical="center" wrapText="1"/>
    </xf>
    <xf numFmtId="0" fontId="73" fillId="6" borderId="1" xfId="0" applyFont="1" applyFill="1" applyBorder="1" applyAlignment="1">
      <alignment vertical="center" wrapText="1"/>
    </xf>
    <xf numFmtId="0" fontId="74" fillId="5" borderId="7" xfId="0" applyFont="1" applyFill="1" applyBorder="1"/>
    <xf numFmtId="0" fontId="73" fillId="6" borderId="7" xfId="0" applyFont="1" applyFill="1" applyBorder="1" applyAlignment="1">
      <alignment vertical="center" wrapText="1"/>
    </xf>
    <xf numFmtId="0" fontId="68" fillId="5" borderId="3" xfId="0" applyFont="1" applyFill="1" applyBorder="1" applyAlignment="1">
      <alignment vertical="center" wrapText="1"/>
    </xf>
    <xf numFmtId="0" fontId="68" fillId="5" borderId="8" xfId="0" applyFont="1" applyFill="1" applyBorder="1" applyAlignment="1">
      <alignment vertical="center" wrapText="1"/>
    </xf>
    <xf numFmtId="0" fontId="69" fillId="2" borderId="15" xfId="0" applyFont="1" applyFill="1" applyBorder="1" applyAlignment="1">
      <alignment horizontal="center" vertical="center" wrapText="1"/>
    </xf>
    <xf numFmtId="0" fontId="69" fillId="2" borderId="16" xfId="0" applyFont="1" applyFill="1" applyBorder="1" applyAlignment="1">
      <alignment horizontal="center" vertical="center" wrapText="1"/>
    </xf>
    <xf numFmtId="0" fontId="68" fillId="5" borderId="16" xfId="0" applyFont="1" applyFill="1" applyBorder="1" applyAlignment="1">
      <alignment vertical="center" wrapText="1"/>
    </xf>
    <xf numFmtId="0" fontId="68" fillId="5" borderId="10" xfId="0" applyFont="1" applyFill="1" applyBorder="1" applyAlignment="1">
      <alignment vertical="center" wrapText="1"/>
    </xf>
    <xf numFmtId="0" fontId="78" fillId="6" borderId="6" xfId="0" applyFont="1" applyFill="1" applyBorder="1"/>
    <xf numFmtId="0" fontId="73" fillId="6" borderId="6" xfId="0" applyFont="1" applyFill="1" applyBorder="1" applyAlignment="1">
      <alignment vertical="center" wrapText="1"/>
    </xf>
    <xf numFmtId="0" fontId="73" fillId="6" borderId="6" xfId="0" applyFont="1" applyFill="1" applyBorder="1" applyAlignment="1">
      <alignment horizontal="center" vertical="center" wrapText="1"/>
    </xf>
    <xf numFmtId="0" fontId="74" fillId="6" borderId="6" xfId="0" applyFont="1" applyFill="1" applyBorder="1" applyAlignment="1">
      <alignment horizontal="center" vertical="center" wrapText="1"/>
    </xf>
    <xf numFmtId="43" fontId="73" fillId="6" borderId="1" xfId="0" applyNumberFormat="1" applyFont="1" applyFill="1" applyBorder="1" applyAlignment="1">
      <alignment horizontal="justify" vertical="center" wrapText="1"/>
    </xf>
    <xf numFmtId="0" fontId="78" fillId="6" borderId="1" xfId="0" applyFont="1" applyFill="1" applyBorder="1" applyAlignment="1">
      <alignment vertical="center" wrapText="1"/>
    </xf>
    <xf numFmtId="49" fontId="73" fillId="6" borderId="1" xfId="0" applyNumberFormat="1" applyFont="1" applyFill="1" applyBorder="1" applyAlignment="1">
      <alignment vertical="center" wrapText="1"/>
    </xf>
    <xf numFmtId="0" fontId="12" fillId="6" borderId="1" xfId="0" applyFont="1" applyFill="1" applyBorder="1" applyAlignment="1">
      <alignment horizontal="left" vertical="top" wrapText="1"/>
    </xf>
    <xf numFmtId="0" fontId="12" fillId="6" borderId="2" xfId="0" applyFont="1" applyFill="1" applyBorder="1" applyAlignment="1">
      <alignment horizontal="left" vertical="top" wrapText="1"/>
    </xf>
    <xf numFmtId="0" fontId="0" fillId="6" borderId="1" xfId="0" applyFill="1" applyBorder="1" applyAlignment="1">
      <alignment vertical="top" wrapText="1"/>
    </xf>
    <xf numFmtId="49" fontId="4" fillId="6" borderId="1" xfId="0" applyNumberFormat="1" applyFont="1" applyFill="1" applyBorder="1" applyAlignment="1">
      <alignment vertical="center" wrapText="1"/>
    </xf>
    <xf numFmtId="43" fontId="3" fillId="6" borderId="7" xfId="59" applyFont="1" applyFill="1" applyBorder="1" applyAlignment="1">
      <alignment horizontal="center" vertical="center" wrapText="1"/>
    </xf>
    <xf numFmtId="43" fontId="3" fillId="6" borderId="11" xfId="59" applyFont="1" applyFill="1" applyBorder="1" applyAlignment="1">
      <alignment horizontal="center" vertical="center" wrapText="1"/>
    </xf>
    <xf numFmtId="43" fontId="3" fillId="6" borderId="6" xfId="59" applyFont="1" applyFill="1" applyBorder="1" applyAlignment="1">
      <alignment horizontal="center" vertical="center" wrapText="1"/>
    </xf>
    <xf numFmtId="49" fontId="6" fillId="5" borderId="6"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43" fontId="3" fillId="6" borderId="1" xfId="59" applyFont="1" applyFill="1" applyBorder="1" applyAlignment="1">
      <alignment horizontal="center" vertical="center" wrapText="1"/>
    </xf>
    <xf numFmtId="43" fontId="3" fillId="6" borderId="7" xfId="59" applyFont="1" applyFill="1" applyBorder="1" applyAlignment="1">
      <alignment horizontal="right" vertical="center" wrapText="1"/>
    </xf>
    <xf numFmtId="43" fontId="3" fillId="6" borderId="11" xfId="59" applyFont="1" applyFill="1" applyBorder="1" applyAlignment="1">
      <alignment horizontal="right" vertical="center" wrapText="1"/>
    </xf>
    <xf numFmtId="43" fontId="3" fillId="6" borderId="6" xfId="59" applyFont="1" applyFill="1" applyBorder="1" applyAlignment="1">
      <alignment horizontal="right" vertical="center" wrapText="1"/>
    </xf>
    <xf numFmtId="49" fontId="2" fillId="6" borderId="7" xfId="0" applyNumberFormat="1" applyFont="1" applyFill="1" applyBorder="1" applyAlignment="1">
      <alignment horizontal="center" vertical="center" wrapText="1"/>
    </xf>
    <xf numFmtId="49" fontId="2" fillId="6" borderId="11"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49" fontId="6" fillId="5" borderId="1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3" borderId="2" xfId="0" applyFont="1" applyFill="1" applyBorder="1" applyAlignment="1">
      <alignment horizontal="left"/>
    </xf>
    <xf numFmtId="0" fontId="2" fillId="3" borderId="8" xfId="0" applyFont="1" applyFill="1" applyBorder="1" applyAlignment="1">
      <alignment horizontal="left"/>
    </xf>
    <xf numFmtId="0" fontId="0" fillId="6" borderId="2" xfId="0" applyFill="1" applyBorder="1" applyAlignment="1">
      <alignment horizontal="center"/>
    </xf>
    <xf numFmtId="0" fontId="0" fillId="6" borderId="3" xfId="0" applyFill="1" applyBorder="1" applyAlignment="1">
      <alignment horizontal="center"/>
    </xf>
    <xf numFmtId="0" fontId="0" fillId="6" borderId="8" xfId="0" applyFill="1" applyBorder="1" applyAlignment="1">
      <alignment horizontal="center"/>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49" fontId="2" fillId="2" borderId="11"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69" fillId="2" borderId="1" xfId="0" applyFont="1" applyFill="1" applyBorder="1" applyAlignment="1">
      <alignment horizontal="center" vertical="center" wrapText="1"/>
    </xf>
    <xf numFmtId="49" fontId="69" fillId="2" borderId="7" xfId="0" applyNumberFormat="1" applyFont="1" applyFill="1" applyBorder="1" applyAlignment="1">
      <alignment horizontal="center" vertical="center" wrapText="1"/>
    </xf>
    <xf numFmtId="49" fontId="69" fillId="2" borderId="11" xfId="0" applyNumberFormat="1" applyFont="1" applyFill="1" applyBorder="1" applyAlignment="1">
      <alignment horizontal="center" vertical="center" wrapText="1"/>
    </xf>
    <xf numFmtId="49" fontId="69" fillId="2" borderId="6" xfId="0" applyNumberFormat="1" applyFont="1" applyFill="1" applyBorder="1" applyAlignment="1">
      <alignment horizontal="center" vertical="center" wrapText="1"/>
    </xf>
    <xf numFmtId="0" fontId="69" fillId="2" borderId="7" xfId="0" applyFont="1" applyFill="1" applyBorder="1" applyAlignment="1">
      <alignment horizontal="center" vertical="center" wrapText="1"/>
    </xf>
    <xf numFmtId="0" fontId="74" fillId="6" borderId="1" xfId="0" applyFont="1" applyFill="1" applyBorder="1" applyAlignment="1">
      <alignment horizontal="center" vertical="center" wrapText="1"/>
    </xf>
    <xf numFmtId="0" fontId="74" fillId="6" borderId="7" xfId="0" applyFont="1" applyFill="1" applyBorder="1" applyAlignment="1">
      <alignment horizontal="center" vertical="center" wrapText="1"/>
    </xf>
    <xf numFmtId="0" fontId="69" fillId="2" borderId="2" xfId="0" applyFont="1" applyFill="1" applyBorder="1" applyAlignment="1">
      <alignment horizontal="center" vertical="center" wrapText="1"/>
    </xf>
    <xf numFmtId="0" fontId="69" fillId="2" borderId="3" xfId="0" applyFont="1" applyFill="1" applyBorder="1" applyAlignment="1">
      <alignment horizontal="center" vertical="center" wrapText="1"/>
    </xf>
    <xf numFmtId="0" fontId="6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0" fillId="0" borderId="0" xfId="0" applyAlignment="1">
      <alignment horizontal="center"/>
    </xf>
    <xf numFmtId="0" fontId="9" fillId="10" borderId="17"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9" fillId="2" borderId="2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53" fillId="2" borderId="17" xfId="0" applyFont="1" applyFill="1" applyBorder="1" applyAlignment="1">
      <alignment horizontal="center" vertical="center" wrapText="1"/>
    </xf>
    <xf numFmtId="0" fontId="53"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2" borderId="17" xfId="0" applyFont="1" applyFill="1" applyBorder="1" applyAlignment="1">
      <alignment horizontal="center" vertical="center" textRotation="90" wrapText="1"/>
    </xf>
    <xf numFmtId="0" fontId="9" fillId="2" borderId="20" xfId="0" applyFont="1" applyFill="1" applyBorder="1" applyAlignment="1">
      <alignment horizontal="center" vertical="center" textRotation="90" wrapText="1"/>
    </xf>
    <xf numFmtId="0" fontId="9" fillId="2" borderId="18" xfId="0"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9" fillId="2" borderId="19" xfId="0" applyFont="1" applyFill="1" applyBorder="1" applyAlignment="1">
      <alignment vertical="center" textRotation="90" wrapText="1"/>
    </xf>
    <xf numFmtId="0" fontId="9" fillId="2" borderId="21" xfId="0" applyFont="1" applyFill="1" applyBorder="1" applyAlignment="1">
      <alignment vertical="center" textRotation="90" wrapText="1"/>
    </xf>
    <xf numFmtId="0" fontId="9" fillId="10" borderId="21" xfId="0" applyFont="1" applyFill="1" applyBorder="1" applyAlignment="1">
      <alignment horizontal="center" vertical="center" wrapText="1"/>
    </xf>
    <xf numFmtId="0" fontId="51" fillId="0" borderId="0" xfId="0" applyFont="1" applyAlignment="1">
      <alignment horizontal="center"/>
    </xf>
    <xf numFmtId="0" fontId="9"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7"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0" xfId="0" applyFont="1" applyFill="1" applyBorder="1" applyAlignment="1">
      <alignment horizontal="center" vertical="center" textRotation="90" wrapText="1"/>
    </xf>
    <xf numFmtId="0" fontId="9" fillId="2" borderId="8" xfId="0" applyFont="1" applyFill="1" applyBorder="1" applyAlignment="1">
      <alignment horizontal="center" vertical="center" textRotation="90" wrapText="1"/>
    </xf>
    <xf numFmtId="0" fontId="0" fillId="0" borderId="16" xfId="0" applyBorder="1" applyAlignment="1">
      <alignment horizontal="right"/>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4" fillId="0" borderId="0" xfId="0" applyFont="1" applyAlignment="1">
      <alignment horizontal="left" vertical="center" wrapText="1"/>
    </xf>
    <xf numFmtId="0" fontId="9"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0" fillId="6" borderId="1" xfId="0" applyFill="1" applyBorder="1" applyAlignment="1">
      <alignment horizontal="center"/>
    </xf>
    <xf numFmtId="49" fontId="2" fillId="2" borderId="2"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2" fillId="0" borderId="0" xfId="0" applyFont="1" applyAlignment="1">
      <alignment horizontal="left" wrapText="1"/>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wrapText="1"/>
    </xf>
    <xf numFmtId="0" fontId="9" fillId="0" borderId="4" xfId="0" applyFont="1" applyBorder="1" applyAlignment="1">
      <alignment horizontal="left" wrapText="1"/>
    </xf>
    <xf numFmtId="0" fontId="22" fillId="0" borderId="0" xfId="0" applyFont="1" applyAlignment="1">
      <alignment horizontal="center" wrapText="1"/>
    </xf>
    <xf numFmtId="0" fontId="9" fillId="0" borderId="4" xfId="0" applyFont="1" applyBorder="1" applyAlignment="1">
      <alignment horizontal="left"/>
    </xf>
    <xf numFmtId="0" fontId="9" fillId="0" borderId="0" xfId="0" applyFont="1" applyAlignment="1">
      <alignment horizontal="left"/>
    </xf>
    <xf numFmtId="0" fontId="9" fillId="0" borderId="0" xfId="0" applyFont="1" applyAlignment="1">
      <alignment horizontal="center"/>
    </xf>
    <xf numFmtId="0" fontId="53" fillId="0" borderId="4" xfId="0" applyFont="1" applyBorder="1" applyAlignment="1">
      <alignment horizontal="left"/>
    </xf>
    <xf numFmtId="0" fontId="53" fillId="0" borderId="0" xfId="0" applyFont="1" applyAlignment="1">
      <alignment horizontal="left"/>
    </xf>
    <xf numFmtId="0" fontId="22" fillId="4" borderId="0" xfId="0" applyFont="1" applyFill="1" applyAlignment="1">
      <alignment horizontal="left" wrapText="1"/>
    </xf>
    <xf numFmtId="0" fontId="4" fillId="0" borderId="0" xfId="0" applyFont="1" applyAlignment="1">
      <alignment horizontal="center" vertical="top" wrapText="1"/>
    </xf>
    <xf numFmtId="0" fontId="4" fillId="0" borderId="0" xfId="0" applyFont="1" applyAlignment="1">
      <alignment horizontal="center" wrapText="1"/>
    </xf>
    <xf numFmtId="0" fontId="11" fillId="0" borderId="0" xfId="0" applyFont="1" applyAlignment="1">
      <alignment horizontal="center" vertical="center"/>
    </xf>
    <xf numFmtId="0" fontId="18" fillId="0" borderId="4" xfId="0" applyFont="1" applyBorder="1" applyAlignment="1">
      <alignment horizontal="left" wrapText="1"/>
    </xf>
    <xf numFmtId="0" fontId="18" fillId="0" borderId="0" xfId="0" applyFont="1" applyAlignment="1">
      <alignment horizontal="left" wrapText="1"/>
    </xf>
    <xf numFmtId="0" fontId="18" fillId="0" borderId="0" xfId="0" applyFont="1" applyAlignment="1">
      <alignment horizontal="center" wrapText="1"/>
    </xf>
    <xf numFmtId="0" fontId="4" fillId="0" borderId="0" xfId="0" applyFont="1" applyAlignment="1">
      <alignment wrapText="1"/>
    </xf>
    <xf numFmtId="0" fontId="11" fillId="0" borderId="0" xfId="0" applyFont="1" applyAlignment="1">
      <alignment horizontal="left" vertical="center"/>
    </xf>
    <xf numFmtId="0" fontId="22" fillId="0" borderId="4" xfId="0" applyFont="1" applyBorder="1" applyAlignment="1">
      <alignment horizontal="left" wrapText="1"/>
    </xf>
    <xf numFmtId="0" fontId="18" fillId="0" borderId="4" xfId="0" applyFont="1" applyBorder="1" applyAlignment="1">
      <alignment horizontal="center" wrapText="1"/>
    </xf>
    <xf numFmtId="0" fontId="4" fillId="0" borderId="0" xfId="0" applyFont="1" applyAlignment="1">
      <alignment vertical="top" wrapText="1"/>
    </xf>
    <xf numFmtId="0" fontId="4" fillId="0" borderId="0" xfId="0" applyFont="1" applyAlignment="1">
      <alignment horizontal="left" vertical="top" wrapText="1"/>
    </xf>
    <xf numFmtId="0" fontId="79" fillId="6" borderId="1" xfId="0" applyFont="1" applyFill="1" applyBorder="1" applyAlignment="1">
      <alignment horizontal="center" vertical="top" wrapText="1"/>
    </xf>
  </cellXfs>
  <cellStyles count="61">
    <cellStyle name="20% - Accent1 2" xfId="46" xr:uid="{00000000-0005-0000-0000-000000000000}"/>
    <cellStyle name="20% - Accent2 2" xfId="48" xr:uid="{00000000-0005-0000-0000-000001000000}"/>
    <cellStyle name="20% - Accent3 2" xfId="50" xr:uid="{00000000-0005-0000-0000-000002000000}"/>
    <cellStyle name="20% - Accent4 2" xfId="52" xr:uid="{00000000-0005-0000-0000-000003000000}"/>
    <cellStyle name="20% - Accent5 2" xfId="54" xr:uid="{00000000-0005-0000-0000-000004000000}"/>
    <cellStyle name="20% - Accent6 2" xfId="56" xr:uid="{00000000-0005-0000-0000-000005000000}"/>
    <cellStyle name="20% - Акцент1 2" xfId="21" xr:uid="{00000000-0005-0000-0000-000006000000}"/>
    <cellStyle name="20% - Акцент2 2" xfId="25" xr:uid="{00000000-0005-0000-0000-000007000000}"/>
    <cellStyle name="20% - Акцент3 2" xfId="29" xr:uid="{00000000-0005-0000-0000-000008000000}"/>
    <cellStyle name="20% - Акцент4 2" xfId="33" xr:uid="{00000000-0005-0000-0000-000009000000}"/>
    <cellStyle name="20% - Акцент5 2" xfId="37" xr:uid="{00000000-0005-0000-0000-00000A000000}"/>
    <cellStyle name="20% - Акцент6 2" xfId="41" xr:uid="{00000000-0005-0000-0000-00000B000000}"/>
    <cellStyle name="40% - Accent1 2" xfId="47" xr:uid="{00000000-0005-0000-0000-00000C000000}"/>
    <cellStyle name="40% - Accent2 2" xfId="49" xr:uid="{00000000-0005-0000-0000-00000D000000}"/>
    <cellStyle name="40% - Accent3 2" xfId="51" xr:uid="{00000000-0005-0000-0000-00000E000000}"/>
    <cellStyle name="40% - Accent4 2" xfId="53" xr:uid="{00000000-0005-0000-0000-00000F000000}"/>
    <cellStyle name="40% - Accent5 2" xfId="55" xr:uid="{00000000-0005-0000-0000-000010000000}"/>
    <cellStyle name="40% - Accent6 2" xfId="57" xr:uid="{00000000-0005-0000-0000-000011000000}"/>
    <cellStyle name="40% - Акцент1 2" xfId="22" xr:uid="{00000000-0005-0000-0000-000012000000}"/>
    <cellStyle name="40% - Акцент2 2" xfId="26" xr:uid="{00000000-0005-0000-0000-000013000000}"/>
    <cellStyle name="40% - Акцент3 2" xfId="30" xr:uid="{00000000-0005-0000-0000-000014000000}"/>
    <cellStyle name="40% - Акцент4 2" xfId="34" xr:uid="{00000000-0005-0000-0000-000015000000}"/>
    <cellStyle name="40% - Акцент5 2" xfId="38" xr:uid="{00000000-0005-0000-0000-000016000000}"/>
    <cellStyle name="40% - Акцент6 2" xfId="42" xr:uid="{00000000-0005-0000-0000-000017000000}"/>
    <cellStyle name="60% - Акцент1 2" xfId="23" xr:uid="{00000000-0005-0000-0000-000018000000}"/>
    <cellStyle name="60% - Акцент2 2" xfId="27" xr:uid="{00000000-0005-0000-0000-000019000000}"/>
    <cellStyle name="60% - Акцент3 2" xfId="31" xr:uid="{00000000-0005-0000-0000-00001A000000}"/>
    <cellStyle name="60% - Акцент4 2" xfId="35" xr:uid="{00000000-0005-0000-0000-00001B000000}"/>
    <cellStyle name="60% - Акцент5 2" xfId="39" xr:uid="{00000000-0005-0000-0000-00001C000000}"/>
    <cellStyle name="60% - Акцент6 2" xfId="43" xr:uid="{00000000-0005-0000-0000-00001D000000}"/>
    <cellStyle name="Comma" xfId="59" builtinId="3"/>
    <cellStyle name="Comma 15" xfId="58" xr:uid="{00000000-0005-0000-0000-00001E000000}"/>
    <cellStyle name="Comma 7" xfId="60" xr:uid="{02D46140-C212-4A6E-ABAB-446057E5DA00}"/>
    <cellStyle name="Normal" xfId="0" builtinId="0"/>
    <cellStyle name="Normal 3" xfId="1" xr:uid="{00000000-0005-0000-0000-000020000000}"/>
    <cellStyle name="Note" xfId="2" builtinId="10" customBuiltin="1"/>
    <cellStyle name="Note 2" xfId="45" xr:uid="{00000000-0005-0000-0000-000022000000}"/>
    <cellStyle name="SN_241" xfId="44" xr:uid="{00000000-0005-0000-0000-000023000000}"/>
    <cellStyle name="Акцент1 2" xfId="20" xr:uid="{00000000-0005-0000-0000-000024000000}"/>
    <cellStyle name="Акцент2 2" xfId="24" xr:uid="{00000000-0005-0000-0000-000025000000}"/>
    <cellStyle name="Акцент3 2" xfId="28" xr:uid="{00000000-0005-0000-0000-000026000000}"/>
    <cellStyle name="Акцент4 2" xfId="32" xr:uid="{00000000-0005-0000-0000-000027000000}"/>
    <cellStyle name="Акцент5 2" xfId="36" xr:uid="{00000000-0005-0000-0000-000028000000}"/>
    <cellStyle name="Акцент6 2" xfId="40" xr:uid="{00000000-0005-0000-0000-000029000000}"/>
    <cellStyle name="Ввод  2" xfId="12" xr:uid="{00000000-0005-0000-0000-00002A000000}"/>
    <cellStyle name="Вывод 2" xfId="13" xr:uid="{00000000-0005-0000-0000-00002B000000}"/>
    <cellStyle name="Вычисление 2" xfId="14" xr:uid="{00000000-0005-0000-0000-00002C000000}"/>
    <cellStyle name="Заголовок 1 2" xfId="5" xr:uid="{00000000-0005-0000-0000-00002D000000}"/>
    <cellStyle name="Заголовок 2 2" xfId="6" xr:uid="{00000000-0005-0000-0000-00002E000000}"/>
    <cellStyle name="Заголовок 3 2" xfId="7" xr:uid="{00000000-0005-0000-0000-00002F000000}"/>
    <cellStyle name="Заголовок 4 2" xfId="8" xr:uid="{00000000-0005-0000-0000-000030000000}"/>
    <cellStyle name="Итог 2" xfId="19" xr:uid="{00000000-0005-0000-0000-000031000000}"/>
    <cellStyle name="Контрольная ячейка 2" xfId="16" xr:uid="{00000000-0005-0000-0000-000032000000}"/>
    <cellStyle name="Название 2" xfId="4" xr:uid="{00000000-0005-0000-0000-000033000000}"/>
    <cellStyle name="Нейтральный 2" xfId="11" xr:uid="{00000000-0005-0000-0000-000034000000}"/>
    <cellStyle name="Обычный 2" xfId="3" xr:uid="{00000000-0005-0000-0000-000035000000}"/>
    <cellStyle name="Плохой 2" xfId="10" xr:uid="{00000000-0005-0000-0000-000036000000}"/>
    <cellStyle name="Пояснение 2" xfId="18" xr:uid="{00000000-0005-0000-0000-000037000000}"/>
    <cellStyle name="Связанная ячейка 2" xfId="15" xr:uid="{00000000-0005-0000-0000-000038000000}"/>
    <cellStyle name="Текст предупреждения 2" xfId="17" xr:uid="{00000000-0005-0000-0000-000039000000}"/>
    <cellStyle name="Хороший 2" xfId="9"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7"/>
  <sheetViews>
    <sheetView topLeftCell="A61" zoomScaleNormal="100" workbookViewId="0">
      <selection activeCell="D63" sqref="D63"/>
    </sheetView>
  </sheetViews>
  <sheetFormatPr defaultRowHeight="15" x14ac:dyDescent="0.25"/>
  <cols>
    <col min="1" max="1" width="6.140625" customWidth="1"/>
    <col min="2" max="2" width="15.42578125" customWidth="1"/>
    <col min="3" max="3" width="17.28515625" customWidth="1"/>
    <col min="4" max="4" width="63.140625" customWidth="1"/>
    <col min="5" max="5" width="16.85546875" customWidth="1"/>
    <col min="6" max="6" width="18" customWidth="1"/>
    <col min="7" max="7" width="15.85546875" customWidth="1"/>
    <col min="8" max="8" width="15" customWidth="1"/>
    <col min="9" max="9" width="15.85546875" customWidth="1"/>
  </cols>
  <sheetData>
    <row r="1" spans="1:12" x14ac:dyDescent="0.25">
      <c r="A1" s="4" t="s">
        <v>63</v>
      </c>
    </row>
    <row r="3" spans="1:12" x14ac:dyDescent="0.25">
      <c r="B3" s="200" t="s">
        <v>82</v>
      </c>
      <c r="C3" s="201"/>
      <c r="D3" s="202"/>
      <c r="E3" s="203"/>
      <c r="F3" s="203"/>
      <c r="G3" s="203"/>
      <c r="H3" s="203"/>
      <c r="I3" s="204"/>
    </row>
    <row r="5" spans="1:12" x14ac:dyDescent="0.25">
      <c r="A5" s="16" t="s">
        <v>0</v>
      </c>
      <c r="B5" s="17"/>
      <c r="C5" s="17"/>
      <c r="D5" s="18"/>
      <c r="E5" s="18"/>
      <c r="F5" s="18"/>
      <c r="G5" s="18"/>
      <c r="H5" s="18"/>
      <c r="I5" s="18"/>
      <c r="J5" s="15"/>
      <c r="K5" s="15"/>
      <c r="L5" s="15"/>
    </row>
    <row r="7" spans="1:12" x14ac:dyDescent="0.25">
      <c r="A7" s="23" t="s">
        <v>83</v>
      </c>
    </row>
    <row r="8" spans="1:12" ht="31.5" customHeight="1" x14ac:dyDescent="0.25">
      <c r="B8" s="202"/>
      <c r="C8" s="203"/>
      <c r="D8" s="203"/>
      <c r="E8" s="203"/>
      <c r="F8" s="203"/>
      <c r="G8" s="203"/>
      <c r="H8" s="203"/>
      <c r="I8" s="204"/>
    </row>
    <row r="10" spans="1:12" x14ac:dyDescent="0.25">
      <c r="A10" s="23" t="s">
        <v>122</v>
      </c>
    </row>
    <row r="11" spans="1:12" ht="37.5" customHeight="1" x14ac:dyDescent="0.25">
      <c r="B11" s="202"/>
      <c r="C11" s="203"/>
      <c r="D11" s="203"/>
      <c r="E11" s="203"/>
      <c r="F11" s="203"/>
      <c r="G11" s="203"/>
      <c r="H11" s="203"/>
      <c r="I11" s="204"/>
    </row>
    <row r="13" spans="1:12" x14ac:dyDescent="0.25">
      <c r="A13" s="23" t="s">
        <v>123</v>
      </c>
    </row>
    <row r="14" spans="1:12" ht="36.75" customHeight="1" x14ac:dyDescent="0.25">
      <c r="B14" s="202"/>
      <c r="C14" s="203"/>
      <c r="D14" s="203"/>
      <c r="E14" s="203"/>
      <c r="F14" s="203"/>
      <c r="G14" s="203"/>
      <c r="H14" s="203"/>
      <c r="I14" s="204"/>
    </row>
    <row r="16" spans="1:12" x14ac:dyDescent="0.25">
      <c r="A16" s="23" t="s">
        <v>124</v>
      </c>
    </row>
    <row r="17" spans="1:9" ht="30.75" customHeight="1" x14ac:dyDescent="0.25">
      <c r="B17" s="202"/>
      <c r="C17" s="203"/>
      <c r="D17" s="203"/>
      <c r="E17" s="203"/>
      <c r="F17" s="203"/>
      <c r="G17" s="203"/>
      <c r="H17" s="203"/>
      <c r="I17" s="204"/>
    </row>
    <row r="20" spans="1:9" x14ac:dyDescent="0.25">
      <c r="A20" s="16" t="s">
        <v>1</v>
      </c>
      <c r="B20" s="17"/>
      <c r="C20" s="17"/>
      <c r="D20" s="18"/>
      <c r="E20" s="18"/>
      <c r="F20" s="18"/>
      <c r="G20" s="18"/>
      <c r="H20" s="18"/>
      <c r="I20" s="18"/>
    </row>
    <row r="22" spans="1:9" ht="25.5" customHeight="1" x14ac:dyDescent="0.25">
      <c r="B22" s="198" t="s">
        <v>125</v>
      </c>
      <c r="C22" s="198"/>
      <c r="D22" s="198" t="s">
        <v>2</v>
      </c>
      <c r="E22" s="198" t="s">
        <v>162</v>
      </c>
      <c r="F22" s="198" t="s">
        <v>163</v>
      </c>
      <c r="G22" s="198" t="s">
        <v>51</v>
      </c>
      <c r="H22" s="198" t="s">
        <v>52</v>
      </c>
      <c r="I22" s="198" t="s">
        <v>164</v>
      </c>
    </row>
    <row r="23" spans="1:9" x14ac:dyDescent="0.25">
      <c r="B23" s="20" t="s">
        <v>3</v>
      </c>
      <c r="C23" s="20" t="s">
        <v>127</v>
      </c>
      <c r="D23" s="199"/>
      <c r="E23" s="199"/>
      <c r="F23" s="199"/>
      <c r="G23" s="199"/>
      <c r="H23" s="199"/>
      <c r="I23" s="199"/>
    </row>
    <row r="24" spans="1:9" x14ac:dyDescent="0.25">
      <c r="B24" s="34" t="s">
        <v>3</v>
      </c>
      <c r="C24" s="35"/>
      <c r="D24" s="36"/>
      <c r="E24" s="36"/>
      <c r="F24" s="36"/>
      <c r="G24" s="36"/>
      <c r="H24" s="36"/>
      <c r="I24" s="37"/>
    </row>
    <row r="25" spans="1:9" x14ac:dyDescent="0.25">
      <c r="B25" s="193" t="s">
        <v>215</v>
      </c>
      <c r="C25" s="196"/>
      <c r="D25" s="114" t="s">
        <v>216</v>
      </c>
      <c r="E25" s="190">
        <f>+E33</f>
        <v>0</v>
      </c>
      <c r="F25" s="190">
        <f t="shared" ref="F25:I25" si="0">+F33</f>
        <v>0</v>
      </c>
      <c r="G25" s="190">
        <f t="shared" si="0"/>
        <v>1000000</v>
      </c>
      <c r="H25" s="190">
        <f t="shared" si="0"/>
        <v>1500000</v>
      </c>
      <c r="I25" s="190">
        <f t="shared" si="0"/>
        <v>2000000</v>
      </c>
    </row>
    <row r="26" spans="1:9" x14ac:dyDescent="0.25">
      <c r="B26" s="194"/>
      <c r="C26" s="197"/>
      <c r="D26" s="114" t="s">
        <v>217</v>
      </c>
      <c r="E26" s="191"/>
      <c r="F26" s="191"/>
      <c r="G26" s="191"/>
      <c r="H26" s="191"/>
      <c r="I26" s="191"/>
    </row>
    <row r="27" spans="1:9" x14ac:dyDescent="0.25">
      <c r="B27" s="194"/>
      <c r="C27" s="197"/>
      <c r="D27" s="114" t="s">
        <v>218</v>
      </c>
      <c r="E27" s="191"/>
      <c r="F27" s="191"/>
      <c r="G27" s="191"/>
      <c r="H27" s="191"/>
      <c r="I27" s="191"/>
    </row>
    <row r="28" spans="1:9" x14ac:dyDescent="0.25">
      <c r="B28" s="194"/>
      <c r="C28" s="197"/>
      <c r="D28" s="114" t="s">
        <v>219</v>
      </c>
      <c r="E28" s="191"/>
      <c r="F28" s="191"/>
      <c r="G28" s="191"/>
      <c r="H28" s="191"/>
      <c r="I28" s="191"/>
    </row>
    <row r="29" spans="1:9" x14ac:dyDescent="0.25">
      <c r="B29" s="194"/>
      <c r="C29" s="197"/>
      <c r="D29" s="114" t="s">
        <v>220</v>
      </c>
      <c r="E29" s="191"/>
      <c r="F29" s="191"/>
      <c r="G29" s="191"/>
      <c r="H29" s="191"/>
      <c r="I29" s="191"/>
    </row>
    <row r="30" spans="1:9" x14ac:dyDescent="0.25">
      <c r="B30" s="195"/>
      <c r="C30" s="185"/>
      <c r="D30" s="114" t="s">
        <v>221</v>
      </c>
      <c r="E30" s="192"/>
      <c r="F30" s="192"/>
      <c r="G30" s="192"/>
      <c r="H30" s="192"/>
      <c r="I30" s="192"/>
    </row>
    <row r="31" spans="1:9" ht="15" customHeight="1" x14ac:dyDescent="0.25">
      <c r="B31" s="38" t="s">
        <v>126</v>
      </c>
      <c r="C31" s="39"/>
      <c r="D31" s="40"/>
      <c r="E31" s="40"/>
      <c r="F31" s="40"/>
      <c r="G31" s="40"/>
      <c r="H31" s="40"/>
      <c r="I31" s="41"/>
    </row>
    <row r="32" spans="1:9" x14ac:dyDescent="0.25">
      <c r="B32" s="42"/>
      <c r="C32" s="43" t="s">
        <v>62</v>
      </c>
      <c r="D32" s="35"/>
      <c r="E32" s="36"/>
      <c r="F32" s="36"/>
      <c r="G32" s="36"/>
      <c r="H32" s="36"/>
      <c r="I32" s="37"/>
    </row>
    <row r="33" spans="2:9" x14ac:dyDescent="0.25">
      <c r="B33" s="185" t="s">
        <v>61</v>
      </c>
      <c r="C33" s="187" t="s">
        <v>336</v>
      </c>
      <c r="D33" s="21" t="s">
        <v>330</v>
      </c>
      <c r="E33" s="184"/>
      <c r="F33" s="184"/>
      <c r="G33" s="184">
        <v>1000000</v>
      </c>
      <c r="H33" s="184">
        <v>1500000</v>
      </c>
      <c r="I33" s="184">
        <v>2000000</v>
      </c>
    </row>
    <row r="34" spans="2:9" ht="38.25" x14ac:dyDescent="0.25">
      <c r="B34" s="186"/>
      <c r="C34" s="188"/>
      <c r="D34" s="22" t="s">
        <v>331</v>
      </c>
      <c r="E34" s="189"/>
      <c r="F34" s="189"/>
      <c r="G34" s="189"/>
      <c r="H34" s="189"/>
      <c r="I34" s="189"/>
    </row>
    <row r="35" spans="2:9" x14ac:dyDescent="0.25">
      <c r="B35" s="186"/>
      <c r="C35" s="188"/>
      <c r="D35" s="11" t="s">
        <v>332</v>
      </c>
      <c r="E35" s="189"/>
      <c r="F35" s="189"/>
      <c r="G35" s="189"/>
      <c r="H35" s="189"/>
      <c r="I35" s="189"/>
    </row>
    <row r="36" spans="2:9" ht="51" x14ac:dyDescent="0.25">
      <c r="B36" s="186"/>
      <c r="C36" s="188"/>
      <c r="D36" s="22" t="s">
        <v>333</v>
      </c>
      <c r="E36" s="189"/>
      <c r="F36" s="189"/>
      <c r="G36" s="189"/>
      <c r="H36" s="189"/>
      <c r="I36" s="189"/>
    </row>
    <row r="37" spans="2:9" x14ac:dyDescent="0.25">
      <c r="B37" s="186"/>
      <c r="C37" s="188"/>
      <c r="D37" s="11" t="s">
        <v>334</v>
      </c>
      <c r="E37" s="189"/>
      <c r="F37" s="189"/>
      <c r="G37" s="189"/>
      <c r="H37" s="189"/>
      <c r="I37" s="189"/>
    </row>
    <row r="38" spans="2:9" x14ac:dyDescent="0.25">
      <c r="B38" s="186"/>
      <c r="C38" s="188"/>
      <c r="D38" s="22" t="s">
        <v>335</v>
      </c>
      <c r="E38" s="189"/>
      <c r="F38" s="189"/>
      <c r="G38" s="189"/>
      <c r="H38" s="189"/>
      <c r="I38" s="189"/>
    </row>
    <row r="39" spans="2:9" x14ac:dyDescent="0.25">
      <c r="B39" s="34" t="s">
        <v>3</v>
      </c>
      <c r="C39" s="35"/>
      <c r="D39" s="36"/>
      <c r="E39" s="36"/>
      <c r="F39" s="36"/>
      <c r="G39" s="36"/>
      <c r="H39" s="36"/>
      <c r="I39" s="37"/>
    </row>
    <row r="40" spans="2:9" x14ac:dyDescent="0.25">
      <c r="B40" s="193" t="s">
        <v>226</v>
      </c>
      <c r="C40" s="196"/>
      <c r="D40" s="114" t="s">
        <v>216</v>
      </c>
      <c r="E40" s="190">
        <f>+E48+E54+E60+E66</f>
        <v>0</v>
      </c>
      <c r="F40" s="190">
        <f t="shared" ref="F40:I40" si="1">+F48+F54+F60+F66</f>
        <v>0</v>
      </c>
      <c r="G40" s="190">
        <f t="shared" si="1"/>
        <v>618000</v>
      </c>
      <c r="H40" s="190">
        <f t="shared" si="1"/>
        <v>2048000</v>
      </c>
      <c r="I40" s="190">
        <f t="shared" si="1"/>
        <v>4075696.4</v>
      </c>
    </row>
    <row r="41" spans="2:9" x14ac:dyDescent="0.25">
      <c r="B41" s="194"/>
      <c r="C41" s="197"/>
      <c r="D41" s="114" t="s">
        <v>227</v>
      </c>
      <c r="E41" s="191"/>
      <c r="F41" s="191"/>
      <c r="G41" s="191"/>
      <c r="H41" s="191"/>
      <c r="I41" s="191"/>
    </row>
    <row r="42" spans="2:9" x14ac:dyDescent="0.25">
      <c r="B42" s="194"/>
      <c r="C42" s="197"/>
      <c r="D42" s="114" t="s">
        <v>218</v>
      </c>
      <c r="E42" s="191"/>
      <c r="F42" s="191"/>
      <c r="G42" s="191"/>
      <c r="H42" s="191"/>
      <c r="I42" s="191"/>
    </row>
    <row r="43" spans="2:9" x14ac:dyDescent="0.25">
      <c r="B43" s="194"/>
      <c r="C43" s="197"/>
      <c r="D43" s="114" t="s">
        <v>228</v>
      </c>
      <c r="E43" s="191"/>
      <c r="F43" s="191"/>
      <c r="G43" s="191"/>
      <c r="H43" s="191"/>
      <c r="I43" s="191"/>
    </row>
    <row r="44" spans="2:9" x14ac:dyDescent="0.25">
      <c r="B44" s="194"/>
      <c r="C44" s="197"/>
      <c r="D44" s="114" t="s">
        <v>220</v>
      </c>
      <c r="E44" s="191"/>
      <c r="F44" s="191"/>
      <c r="G44" s="191"/>
      <c r="H44" s="191"/>
      <c r="I44" s="191"/>
    </row>
    <row r="45" spans="2:9" x14ac:dyDescent="0.25">
      <c r="B45" s="195"/>
      <c r="C45" s="185"/>
      <c r="D45" s="114" t="s">
        <v>229</v>
      </c>
      <c r="E45" s="192"/>
      <c r="F45" s="192"/>
      <c r="G45" s="192"/>
      <c r="H45" s="192"/>
      <c r="I45" s="192"/>
    </row>
    <row r="46" spans="2:9" ht="15" customHeight="1" x14ac:dyDescent="0.25">
      <c r="B46" s="38" t="s">
        <v>126</v>
      </c>
      <c r="C46" s="39"/>
      <c r="D46" s="40"/>
      <c r="E46" s="40"/>
      <c r="F46" s="40"/>
      <c r="G46" s="40"/>
      <c r="H46" s="40"/>
      <c r="I46" s="41"/>
    </row>
    <row r="47" spans="2:9" x14ac:dyDescent="0.25">
      <c r="B47" s="42"/>
      <c r="C47" s="43" t="s">
        <v>62</v>
      </c>
      <c r="D47" s="35"/>
      <c r="E47" s="36"/>
      <c r="F47" s="36"/>
      <c r="G47" s="36"/>
      <c r="H47" s="36"/>
      <c r="I47" s="37"/>
    </row>
    <row r="48" spans="2:9" x14ac:dyDescent="0.25">
      <c r="B48" s="185" t="s">
        <v>61</v>
      </c>
      <c r="C48" s="187"/>
      <c r="D48" s="21" t="s">
        <v>4</v>
      </c>
      <c r="E48" s="184"/>
      <c r="F48" s="184"/>
      <c r="G48" s="184">
        <v>120000</v>
      </c>
      <c r="H48" s="184">
        <v>1200000</v>
      </c>
      <c r="I48" s="184">
        <v>2400000</v>
      </c>
    </row>
    <row r="49" spans="2:9" ht="51" x14ac:dyDescent="0.25">
      <c r="B49" s="186"/>
      <c r="C49" s="188"/>
      <c r="D49" s="22" t="s">
        <v>222</v>
      </c>
      <c r="E49" s="189"/>
      <c r="F49" s="189"/>
      <c r="G49" s="189"/>
      <c r="H49" s="189"/>
      <c r="I49" s="189"/>
    </row>
    <row r="50" spans="2:9" x14ac:dyDescent="0.25">
      <c r="B50" s="186"/>
      <c r="C50" s="188"/>
      <c r="D50" s="11" t="s">
        <v>5</v>
      </c>
      <c r="E50" s="189"/>
      <c r="F50" s="189"/>
      <c r="G50" s="189"/>
      <c r="H50" s="189"/>
      <c r="I50" s="189"/>
    </row>
    <row r="51" spans="2:9" ht="229.5" x14ac:dyDescent="0.25">
      <c r="B51" s="186"/>
      <c r="C51" s="188"/>
      <c r="D51" s="22" t="s">
        <v>223</v>
      </c>
      <c r="E51" s="189"/>
      <c r="F51" s="189"/>
      <c r="G51" s="189"/>
      <c r="H51" s="189"/>
      <c r="I51" s="189"/>
    </row>
    <row r="52" spans="2:9" x14ac:dyDescent="0.25">
      <c r="B52" s="186"/>
      <c r="C52" s="188"/>
      <c r="D52" s="11" t="s">
        <v>128</v>
      </c>
      <c r="E52" s="189"/>
      <c r="F52" s="189"/>
      <c r="G52" s="189"/>
      <c r="H52" s="189"/>
      <c r="I52" s="189"/>
    </row>
    <row r="53" spans="2:9" x14ac:dyDescent="0.25">
      <c r="B53" s="186"/>
      <c r="C53" s="188"/>
      <c r="D53" s="22" t="s">
        <v>224</v>
      </c>
      <c r="E53" s="189"/>
      <c r="F53" s="189"/>
      <c r="G53" s="189"/>
      <c r="H53" s="189"/>
      <c r="I53" s="189"/>
    </row>
    <row r="54" spans="2:9" x14ac:dyDescent="0.25">
      <c r="B54" s="185" t="s">
        <v>61</v>
      </c>
      <c r="C54" s="187"/>
      <c r="D54" s="21" t="s">
        <v>4</v>
      </c>
      <c r="E54" s="184"/>
      <c r="F54" s="184"/>
      <c r="G54" s="184">
        <v>148000</v>
      </c>
      <c r="H54" s="184">
        <v>248000</v>
      </c>
      <c r="I54" s="184">
        <v>1200000</v>
      </c>
    </row>
    <row r="55" spans="2:9" ht="51.75" customHeight="1" x14ac:dyDescent="0.25">
      <c r="B55" s="186"/>
      <c r="C55" s="188"/>
      <c r="D55" s="22" t="s">
        <v>225</v>
      </c>
      <c r="E55" s="189"/>
      <c r="F55" s="189"/>
      <c r="G55" s="189"/>
      <c r="H55" s="189"/>
      <c r="I55" s="189"/>
    </row>
    <row r="56" spans="2:9" x14ac:dyDescent="0.25">
      <c r="B56" s="186"/>
      <c r="C56" s="188"/>
      <c r="D56" s="11" t="s">
        <v>5</v>
      </c>
      <c r="E56" s="189"/>
      <c r="F56" s="189"/>
      <c r="G56" s="189"/>
      <c r="H56" s="189"/>
      <c r="I56" s="189"/>
    </row>
    <row r="57" spans="2:9" ht="229.5" x14ac:dyDescent="0.25">
      <c r="B57" s="186"/>
      <c r="C57" s="188"/>
      <c r="D57" s="22" t="s">
        <v>223</v>
      </c>
      <c r="E57" s="189"/>
      <c r="F57" s="189"/>
      <c r="G57" s="189"/>
      <c r="H57" s="189"/>
      <c r="I57" s="189"/>
    </row>
    <row r="58" spans="2:9" x14ac:dyDescent="0.25">
      <c r="B58" s="186"/>
      <c r="C58" s="188"/>
      <c r="D58" s="11" t="s">
        <v>128</v>
      </c>
      <c r="E58" s="189"/>
      <c r="F58" s="189"/>
      <c r="G58" s="189"/>
      <c r="H58" s="189"/>
      <c r="I58" s="189"/>
    </row>
    <row r="59" spans="2:9" x14ac:dyDescent="0.25">
      <c r="B59" s="186"/>
      <c r="C59" s="188"/>
      <c r="D59" s="22" t="s">
        <v>224</v>
      </c>
      <c r="E59" s="189"/>
      <c r="F59" s="189"/>
      <c r="G59" s="189"/>
      <c r="H59" s="189"/>
      <c r="I59" s="189"/>
    </row>
    <row r="60" spans="2:9" x14ac:dyDescent="0.25">
      <c r="B60" s="185" t="s">
        <v>61</v>
      </c>
      <c r="C60" s="187"/>
      <c r="D60" s="21" t="s">
        <v>4</v>
      </c>
      <c r="E60" s="184"/>
      <c r="F60" s="184"/>
      <c r="G60" s="184">
        <v>150000</v>
      </c>
      <c r="H60" s="184">
        <v>200000</v>
      </c>
      <c r="I60" s="184">
        <v>223509.6</v>
      </c>
    </row>
    <row r="61" spans="2:9" ht="51.75" customHeight="1" x14ac:dyDescent="0.25">
      <c r="B61" s="186"/>
      <c r="C61" s="188"/>
      <c r="D61" s="22" t="s">
        <v>230</v>
      </c>
      <c r="E61" s="189"/>
      <c r="F61" s="189"/>
      <c r="G61" s="189"/>
      <c r="H61" s="189"/>
      <c r="I61" s="189"/>
    </row>
    <row r="62" spans="2:9" x14ac:dyDescent="0.25">
      <c r="B62" s="186"/>
      <c r="C62" s="188"/>
      <c r="D62" s="11" t="s">
        <v>5</v>
      </c>
      <c r="E62" s="189"/>
      <c r="F62" s="189"/>
      <c r="G62" s="189"/>
      <c r="H62" s="189"/>
      <c r="I62" s="189"/>
    </row>
    <row r="63" spans="2:9" ht="217.5" customHeight="1" x14ac:dyDescent="0.25">
      <c r="B63" s="186"/>
      <c r="C63" s="188"/>
      <c r="D63" s="22" t="s">
        <v>231</v>
      </c>
      <c r="E63" s="189"/>
      <c r="F63" s="189"/>
      <c r="G63" s="189"/>
      <c r="H63" s="189"/>
      <c r="I63" s="189"/>
    </row>
    <row r="64" spans="2:9" x14ac:dyDescent="0.25">
      <c r="B64" s="186"/>
      <c r="C64" s="188"/>
      <c r="D64" s="11" t="s">
        <v>128</v>
      </c>
      <c r="E64" s="189"/>
      <c r="F64" s="189"/>
      <c r="G64" s="189"/>
      <c r="H64" s="189"/>
      <c r="I64" s="189"/>
    </row>
    <row r="65" spans="2:9" x14ac:dyDescent="0.25">
      <c r="B65" s="186"/>
      <c r="C65" s="188"/>
      <c r="D65" s="22" t="s">
        <v>224</v>
      </c>
      <c r="E65" s="189"/>
      <c r="F65" s="189"/>
      <c r="G65" s="189"/>
      <c r="H65" s="189"/>
      <c r="I65" s="189"/>
    </row>
    <row r="66" spans="2:9" x14ac:dyDescent="0.25">
      <c r="B66" s="185" t="s">
        <v>61</v>
      </c>
      <c r="C66" s="187"/>
      <c r="D66" s="21" t="s">
        <v>4</v>
      </c>
      <c r="E66" s="184"/>
      <c r="F66" s="184"/>
      <c r="G66" s="184">
        <v>200000</v>
      </c>
      <c r="H66" s="184">
        <v>400000</v>
      </c>
      <c r="I66" s="184">
        <v>252186.8</v>
      </c>
    </row>
    <row r="67" spans="2:9" ht="51.75" customHeight="1" x14ac:dyDescent="0.25">
      <c r="B67" s="186"/>
      <c r="C67" s="188"/>
      <c r="D67" s="22" t="s">
        <v>232</v>
      </c>
      <c r="E67" s="189"/>
      <c r="F67" s="189"/>
      <c r="G67" s="189"/>
      <c r="H67" s="189"/>
      <c r="I67" s="189"/>
    </row>
    <row r="68" spans="2:9" x14ac:dyDescent="0.25">
      <c r="B68" s="186"/>
      <c r="C68" s="188"/>
      <c r="D68" s="11" t="s">
        <v>5</v>
      </c>
      <c r="E68" s="189"/>
      <c r="F68" s="189"/>
      <c r="G68" s="189"/>
      <c r="H68" s="189"/>
      <c r="I68" s="189"/>
    </row>
    <row r="69" spans="2:9" ht="162" customHeight="1" x14ac:dyDescent="0.25">
      <c r="B69" s="186"/>
      <c r="C69" s="188"/>
      <c r="D69" s="22" t="s">
        <v>231</v>
      </c>
      <c r="E69" s="189"/>
      <c r="F69" s="189"/>
      <c r="G69" s="189"/>
      <c r="H69" s="189"/>
      <c r="I69" s="189"/>
    </row>
    <row r="70" spans="2:9" x14ac:dyDescent="0.25">
      <c r="B70" s="186"/>
      <c r="C70" s="188"/>
      <c r="D70" s="11" t="s">
        <v>128</v>
      </c>
      <c r="E70" s="189"/>
      <c r="F70" s="189"/>
      <c r="G70" s="189"/>
      <c r="H70" s="189"/>
      <c r="I70" s="189"/>
    </row>
    <row r="71" spans="2:9" x14ac:dyDescent="0.25">
      <c r="B71" s="186"/>
      <c r="C71" s="188"/>
      <c r="D71" s="22" t="s">
        <v>224</v>
      </c>
      <c r="E71" s="189"/>
      <c r="F71" s="189"/>
      <c r="G71" s="189"/>
      <c r="H71" s="189"/>
      <c r="I71" s="189"/>
    </row>
    <row r="72" spans="2:9" x14ac:dyDescent="0.25">
      <c r="B72" s="34" t="s">
        <v>3</v>
      </c>
      <c r="C72" s="35"/>
      <c r="D72" s="36"/>
      <c r="E72" s="36"/>
      <c r="F72" s="36"/>
      <c r="G72" s="36"/>
      <c r="H72" s="36"/>
      <c r="I72" s="37"/>
    </row>
    <row r="73" spans="2:9" x14ac:dyDescent="0.25">
      <c r="B73" s="193" t="s">
        <v>233</v>
      </c>
      <c r="C73" s="196"/>
      <c r="D73" s="21" t="s">
        <v>234</v>
      </c>
      <c r="E73" s="190">
        <f>+E81+E87</f>
        <v>0</v>
      </c>
      <c r="F73" s="190">
        <f t="shared" ref="F73:I73" si="2">+F81+F87</f>
        <v>0</v>
      </c>
      <c r="G73" s="190">
        <f t="shared" si="2"/>
        <v>738400</v>
      </c>
      <c r="H73" s="190">
        <f t="shared" si="2"/>
        <v>738400</v>
      </c>
      <c r="I73" s="190">
        <f t="shared" si="2"/>
        <v>338400</v>
      </c>
    </row>
    <row r="74" spans="2:9" ht="25.5" x14ac:dyDescent="0.25">
      <c r="B74" s="194"/>
      <c r="C74" s="197"/>
      <c r="D74" s="22" t="s">
        <v>235</v>
      </c>
      <c r="E74" s="191"/>
      <c r="F74" s="191"/>
      <c r="G74" s="191"/>
      <c r="H74" s="191"/>
      <c r="I74" s="191"/>
    </row>
    <row r="75" spans="2:9" x14ac:dyDescent="0.25">
      <c r="B75" s="194"/>
      <c r="C75" s="197"/>
      <c r="D75" s="11" t="s">
        <v>236</v>
      </c>
      <c r="E75" s="191"/>
      <c r="F75" s="191"/>
      <c r="G75" s="191"/>
      <c r="H75" s="191"/>
      <c r="I75" s="191"/>
    </row>
    <row r="76" spans="2:9" ht="51" x14ac:dyDescent="0.25">
      <c r="B76" s="194"/>
      <c r="C76" s="197"/>
      <c r="D76" s="22" t="s">
        <v>237</v>
      </c>
      <c r="E76" s="191"/>
      <c r="F76" s="191"/>
      <c r="G76" s="191"/>
      <c r="H76" s="191"/>
      <c r="I76" s="191"/>
    </row>
    <row r="77" spans="2:9" x14ac:dyDescent="0.25">
      <c r="B77" s="194"/>
      <c r="C77" s="197"/>
      <c r="D77" s="11" t="s">
        <v>238</v>
      </c>
      <c r="E77" s="191"/>
      <c r="F77" s="191"/>
      <c r="G77" s="191"/>
      <c r="H77" s="191"/>
      <c r="I77" s="191"/>
    </row>
    <row r="78" spans="2:9" ht="51" customHeight="1" x14ac:dyDescent="0.25">
      <c r="B78" s="195"/>
      <c r="C78" s="185"/>
      <c r="D78" s="140" t="s">
        <v>239</v>
      </c>
      <c r="E78" s="192"/>
      <c r="F78" s="192"/>
      <c r="G78" s="192"/>
      <c r="H78" s="192"/>
      <c r="I78" s="192"/>
    </row>
    <row r="79" spans="2:9" ht="15" customHeight="1" x14ac:dyDescent="0.25">
      <c r="B79" s="38" t="s">
        <v>126</v>
      </c>
      <c r="C79" s="39"/>
      <c r="D79" s="40"/>
      <c r="E79" s="40"/>
      <c r="F79" s="40"/>
      <c r="G79" s="40"/>
      <c r="H79" s="40"/>
      <c r="I79" s="41"/>
    </row>
    <row r="80" spans="2:9" x14ac:dyDescent="0.25">
      <c r="B80" s="42"/>
      <c r="C80" s="43" t="s">
        <v>62</v>
      </c>
      <c r="D80" s="35"/>
      <c r="E80" s="36"/>
      <c r="F80" s="36"/>
      <c r="G80" s="36"/>
      <c r="H80" s="36"/>
      <c r="I80" s="37"/>
    </row>
    <row r="81" spans="2:9" x14ac:dyDescent="0.25">
      <c r="B81" s="185" t="s">
        <v>61</v>
      </c>
      <c r="C81" s="187" t="s">
        <v>240</v>
      </c>
      <c r="D81" s="21" t="s">
        <v>4</v>
      </c>
      <c r="E81" s="184"/>
      <c r="F81" s="184"/>
      <c r="G81" s="184">
        <v>400000</v>
      </c>
      <c r="H81" s="184">
        <v>400000</v>
      </c>
      <c r="I81" s="184"/>
    </row>
    <row r="82" spans="2:9" x14ac:dyDescent="0.25">
      <c r="B82" s="186"/>
      <c r="C82" s="188"/>
      <c r="D82" s="22" t="s">
        <v>241</v>
      </c>
      <c r="E82" s="189"/>
      <c r="F82" s="189"/>
      <c r="G82" s="189"/>
      <c r="H82" s="189"/>
      <c r="I82" s="189"/>
    </row>
    <row r="83" spans="2:9" x14ac:dyDescent="0.25">
      <c r="B83" s="186"/>
      <c r="C83" s="188"/>
      <c r="D83" s="11" t="s">
        <v>5</v>
      </c>
      <c r="E83" s="189"/>
      <c r="F83" s="189"/>
      <c r="G83" s="189"/>
      <c r="H83" s="189"/>
      <c r="I83" s="189"/>
    </row>
    <row r="84" spans="2:9" ht="51" x14ac:dyDescent="0.25">
      <c r="B84" s="186"/>
      <c r="C84" s="188"/>
      <c r="D84" s="22" t="s">
        <v>242</v>
      </c>
      <c r="E84" s="189"/>
      <c r="F84" s="189"/>
      <c r="G84" s="189"/>
      <c r="H84" s="189"/>
      <c r="I84" s="189"/>
    </row>
    <row r="85" spans="2:9" x14ac:dyDescent="0.25">
      <c r="B85" s="186"/>
      <c r="C85" s="188"/>
      <c r="D85" s="11" t="s">
        <v>128</v>
      </c>
      <c r="E85" s="189"/>
      <c r="F85" s="189"/>
      <c r="G85" s="189"/>
      <c r="H85" s="189"/>
      <c r="I85" s="189"/>
    </row>
    <row r="86" spans="2:9" x14ac:dyDescent="0.25">
      <c r="B86" s="186"/>
      <c r="C86" s="188"/>
      <c r="D86" s="22" t="s">
        <v>243</v>
      </c>
      <c r="E86" s="189"/>
      <c r="F86" s="189"/>
      <c r="G86" s="189"/>
      <c r="H86" s="189"/>
      <c r="I86" s="189"/>
    </row>
    <row r="87" spans="2:9" x14ac:dyDescent="0.25">
      <c r="B87" s="185" t="s">
        <v>61</v>
      </c>
      <c r="C87" s="187" t="s">
        <v>244</v>
      </c>
      <c r="D87" s="21" t="s">
        <v>4</v>
      </c>
      <c r="E87" s="184"/>
      <c r="F87" s="184"/>
      <c r="G87" s="182">
        <v>338400</v>
      </c>
      <c r="H87" s="182">
        <v>338400</v>
      </c>
      <c r="I87" s="182">
        <v>338400</v>
      </c>
    </row>
    <row r="88" spans="2:9" x14ac:dyDescent="0.25">
      <c r="B88" s="186"/>
      <c r="C88" s="188"/>
      <c r="D88" s="22" t="s">
        <v>245</v>
      </c>
      <c r="E88" s="189"/>
      <c r="F88" s="189"/>
      <c r="G88" s="183"/>
      <c r="H88" s="183"/>
      <c r="I88" s="183"/>
    </row>
    <row r="89" spans="2:9" x14ac:dyDescent="0.25">
      <c r="B89" s="186"/>
      <c r="C89" s="188"/>
      <c r="D89" s="11" t="s">
        <v>5</v>
      </c>
      <c r="E89" s="189"/>
      <c r="F89" s="189"/>
      <c r="G89" s="183"/>
      <c r="H89" s="183"/>
      <c r="I89" s="183"/>
    </row>
    <row r="90" spans="2:9" ht="25.5" x14ac:dyDescent="0.25">
      <c r="B90" s="186"/>
      <c r="C90" s="188"/>
      <c r="D90" s="22" t="s">
        <v>246</v>
      </c>
      <c r="E90" s="189"/>
      <c r="F90" s="189"/>
      <c r="G90" s="183"/>
      <c r="H90" s="183"/>
      <c r="I90" s="183"/>
    </row>
    <row r="91" spans="2:9" x14ac:dyDescent="0.25">
      <c r="B91" s="186"/>
      <c r="C91" s="188"/>
      <c r="D91" s="11" t="s">
        <v>6</v>
      </c>
      <c r="E91" s="189"/>
      <c r="F91" s="189"/>
      <c r="G91" s="183"/>
      <c r="H91" s="183"/>
      <c r="I91" s="183"/>
    </row>
    <row r="92" spans="2:9" x14ac:dyDescent="0.25">
      <c r="B92" s="186"/>
      <c r="C92" s="188"/>
      <c r="D92" s="22" t="s">
        <v>243</v>
      </c>
      <c r="E92" s="189"/>
      <c r="F92" s="189"/>
      <c r="G92" s="184"/>
      <c r="H92" s="184"/>
      <c r="I92" s="184"/>
    </row>
    <row r="93" spans="2:9" x14ac:dyDescent="0.25">
      <c r="B93" s="193" t="s">
        <v>307</v>
      </c>
      <c r="C93" s="196"/>
      <c r="D93" s="114" t="s">
        <v>308</v>
      </c>
      <c r="E93" s="190">
        <f>+E100+E106+E112</f>
        <v>0</v>
      </c>
      <c r="F93" s="190">
        <f t="shared" ref="F93:I93" si="3">+F100+F106+F112</f>
        <v>0</v>
      </c>
      <c r="G93" s="190">
        <f t="shared" si="3"/>
        <v>117700</v>
      </c>
      <c r="H93" s="190">
        <f t="shared" si="3"/>
        <v>117700</v>
      </c>
      <c r="I93" s="190">
        <f t="shared" si="3"/>
        <v>117700</v>
      </c>
    </row>
    <row r="94" spans="2:9" x14ac:dyDescent="0.25">
      <c r="B94" s="194"/>
      <c r="C94" s="197"/>
      <c r="D94" s="22" t="s">
        <v>236</v>
      </c>
      <c r="E94" s="191"/>
      <c r="F94" s="191"/>
      <c r="G94" s="191"/>
      <c r="H94" s="191"/>
      <c r="I94" s="191"/>
    </row>
    <row r="95" spans="2:9" ht="25.5" x14ac:dyDescent="0.25">
      <c r="B95" s="194"/>
      <c r="C95" s="197"/>
      <c r="D95" s="114" t="s">
        <v>309</v>
      </c>
      <c r="E95" s="191"/>
      <c r="F95" s="191"/>
      <c r="G95" s="191"/>
      <c r="H95" s="191"/>
      <c r="I95" s="191"/>
    </row>
    <row r="96" spans="2:9" x14ac:dyDescent="0.25">
      <c r="B96" s="194"/>
      <c r="C96" s="197"/>
      <c r="D96" s="22" t="s">
        <v>238</v>
      </c>
      <c r="E96" s="191"/>
      <c r="F96" s="191"/>
      <c r="G96" s="191"/>
      <c r="H96" s="191"/>
      <c r="I96" s="191"/>
    </row>
    <row r="97" spans="2:9" ht="38.25" x14ac:dyDescent="0.25">
      <c r="B97" s="194"/>
      <c r="C97" s="197"/>
      <c r="D97" s="114" t="s">
        <v>310</v>
      </c>
      <c r="E97" s="191"/>
      <c r="F97" s="191"/>
      <c r="G97" s="191"/>
      <c r="H97" s="191"/>
      <c r="I97" s="191"/>
    </row>
    <row r="98" spans="2:9" ht="15" customHeight="1" x14ac:dyDescent="0.25">
      <c r="B98" s="38" t="s">
        <v>126</v>
      </c>
      <c r="C98" s="39"/>
      <c r="D98" s="40"/>
      <c r="E98" s="40"/>
      <c r="F98" s="40"/>
      <c r="G98" s="40"/>
      <c r="H98" s="40"/>
      <c r="I98" s="41"/>
    </row>
    <row r="99" spans="2:9" x14ac:dyDescent="0.25">
      <c r="B99" s="42"/>
      <c r="C99" s="43" t="s">
        <v>62</v>
      </c>
      <c r="D99" s="35"/>
      <c r="E99" s="36"/>
      <c r="F99" s="36"/>
      <c r="G99" s="36"/>
      <c r="H99" s="36"/>
      <c r="I99" s="37"/>
    </row>
    <row r="100" spans="2:9" x14ac:dyDescent="0.25">
      <c r="B100" s="185" t="s">
        <v>61</v>
      </c>
      <c r="C100" s="187"/>
      <c r="D100" s="21" t="s">
        <v>4</v>
      </c>
      <c r="E100" s="184"/>
      <c r="F100" s="184"/>
      <c r="G100" s="184">
        <v>12700</v>
      </c>
      <c r="H100" s="184">
        <v>12700</v>
      </c>
      <c r="I100" s="184">
        <v>12700</v>
      </c>
    </row>
    <row r="101" spans="2:9" ht="40.5" x14ac:dyDescent="0.25">
      <c r="B101" s="186"/>
      <c r="C101" s="188"/>
      <c r="D101" s="154" t="s">
        <v>311</v>
      </c>
      <c r="E101" s="189"/>
      <c r="F101" s="189"/>
      <c r="G101" s="189"/>
      <c r="H101" s="189"/>
      <c r="I101" s="189"/>
    </row>
    <row r="102" spans="2:9" x14ac:dyDescent="0.25">
      <c r="B102" s="186"/>
      <c r="C102" s="188"/>
      <c r="D102" s="11" t="s">
        <v>5</v>
      </c>
      <c r="E102" s="189"/>
      <c r="F102" s="189"/>
      <c r="G102" s="189"/>
      <c r="H102" s="189"/>
      <c r="I102" s="189"/>
    </row>
    <row r="103" spans="2:9" ht="178.5" x14ac:dyDescent="0.25">
      <c r="B103" s="186"/>
      <c r="C103" s="188"/>
      <c r="D103" s="22" t="s">
        <v>312</v>
      </c>
      <c r="E103" s="189"/>
      <c r="F103" s="189"/>
      <c r="G103" s="189"/>
      <c r="H103" s="189"/>
      <c r="I103" s="189"/>
    </row>
    <row r="104" spans="2:9" x14ac:dyDescent="0.25">
      <c r="B104" s="186"/>
      <c r="C104" s="188"/>
      <c r="D104" s="11" t="s">
        <v>128</v>
      </c>
      <c r="E104" s="189"/>
      <c r="F104" s="189"/>
      <c r="G104" s="189"/>
      <c r="H104" s="189"/>
      <c r="I104" s="189"/>
    </row>
    <row r="105" spans="2:9" x14ac:dyDescent="0.25">
      <c r="B105" s="186"/>
      <c r="C105" s="188"/>
      <c r="D105" s="22" t="s">
        <v>224</v>
      </c>
      <c r="E105" s="189"/>
      <c r="F105" s="189"/>
      <c r="G105" s="189"/>
      <c r="H105" s="189"/>
      <c r="I105" s="189"/>
    </row>
    <row r="106" spans="2:9" x14ac:dyDescent="0.25">
      <c r="B106" s="185" t="s">
        <v>61</v>
      </c>
      <c r="C106" s="187"/>
      <c r="D106" s="21" t="s">
        <v>4</v>
      </c>
      <c r="E106" s="184"/>
      <c r="F106" s="184"/>
      <c r="G106" s="184">
        <v>5000</v>
      </c>
      <c r="H106" s="184">
        <v>5000</v>
      </c>
      <c r="I106" s="184">
        <v>5000</v>
      </c>
    </row>
    <row r="107" spans="2:9" ht="27" x14ac:dyDescent="0.25">
      <c r="B107" s="186"/>
      <c r="C107" s="188"/>
      <c r="D107" s="154" t="s">
        <v>313</v>
      </c>
      <c r="E107" s="189"/>
      <c r="F107" s="189"/>
      <c r="G107" s="189"/>
      <c r="H107" s="189"/>
      <c r="I107" s="189"/>
    </row>
    <row r="108" spans="2:9" x14ac:dyDescent="0.25">
      <c r="B108" s="186"/>
      <c r="C108" s="188"/>
      <c r="D108" s="11" t="s">
        <v>5</v>
      </c>
      <c r="E108" s="189"/>
      <c r="F108" s="189"/>
      <c r="G108" s="189"/>
      <c r="H108" s="189"/>
      <c r="I108" s="189"/>
    </row>
    <row r="109" spans="2:9" ht="114.75" x14ac:dyDescent="0.25">
      <c r="B109" s="186"/>
      <c r="C109" s="188"/>
      <c r="D109" s="153" t="s">
        <v>314</v>
      </c>
      <c r="E109" s="189"/>
      <c r="F109" s="189"/>
      <c r="G109" s="189"/>
      <c r="H109" s="189"/>
      <c r="I109" s="189"/>
    </row>
    <row r="110" spans="2:9" x14ac:dyDescent="0.25">
      <c r="B110" s="186"/>
      <c r="C110" s="188"/>
      <c r="D110" s="11" t="s">
        <v>128</v>
      </c>
      <c r="E110" s="189"/>
      <c r="F110" s="189"/>
      <c r="G110" s="189"/>
      <c r="H110" s="189"/>
      <c r="I110" s="189"/>
    </row>
    <row r="111" spans="2:9" x14ac:dyDescent="0.25">
      <c r="B111" s="186"/>
      <c r="C111" s="188"/>
      <c r="D111" s="22" t="s">
        <v>224</v>
      </c>
      <c r="E111" s="189"/>
      <c r="F111" s="189"/>
      <c r="G111" s="189"/>
      <c r="H111" s="189"/>
      <c r="I111" s="189"/>
    </row>
    <row r="112" spans="2:9" x14ac:dyDescent="0.25">
      <c r="B112" s="185" t="s">
        <v>61</v>
      </c>
      <c r="C112" s="187"/>
      <c r="D112" s="21" t="s">
        <v>4</v>
      </c>
      <c r="E112" s="184"/>
      <c r="F112" s="184"/>
      <c r="G112" s="184">
        <v>100000</v>
      </c>
      <c r="H112" s="184">
        <v>100000</v>
      </c>
      <c r="I112" s="184">
        <v>100000</v>
      </c>
    </row>
    <row r="113" spans="2:9" x14ac:dyDescent="0.25">
      <c r="B113" s="186"/>
      <c r="C113" s="188"/>
      <c r="D113" s="155" t="s">
        <v>315</v>
      </c>
      <c r="E113" s="189"/>
      <c r="F113" s="189"/>
      <c r="G113" s="189"/>
      <c r="H113" s="189"/>
      <c r="I113" s="189"/>
    </row>
    <row r="114" spans="2:9" x14ac:dyDescent="0.25">
      <c r="B114" s="186"/>
      <c r="C114" s="188"/>
      <c r="D114" s="11" t="s">
        <v>5</v>
      </c>
      <c r="E114" s="189"/>
      <c r="F114" s="189"/>
      <c r="G114" s="189"/>
      <c r="H114" s="189"/>
      <c r="I114" s="189"/>
    </row>
    <row r="115" spans="2:9" ht="140.25" x14ac:dyDescent="0.25">
      <c r="B115" s="186"/>
      <c r="C115" s="188"/>
      <c r="D115" s="22" t="s">
        <v>316</v>
      </c>
      <c r="E115" s="189"/>
      <c r="F115" s="189"/>
      <c r="G115" s="189"/>
      <c r="H115" s="189"/>
      <c r="I115" s="189"/>
    </row>
    <row r="116" spans="2:9" x14ac:dyDescent="0.25">
      <c r="B116" s="186"/>
      <c r="C116" s="188"/>
      <c r="D116" s="11" t="s">
        <v>128</v>
      </c>
      <c r="E116" s="189"/>
      <c r="F116" s="189"/>
      <c r="G116" s="189"/>
      <c r="H116" s="189"/>
      <c r="I116" s="189"/>
    </row>
    <row r="117" spans="2:9" x14ac:dyDescent="0.25">
      <c r="B117" s="186"/>
      <c r="C117" s="188"/>
      <c r="D117" s="22" t="s">
        <v>243</v>
      </c>
      <c r="E117" s="189"/>
      <c r="F117" s="189"/>
      <c r="G117" s="189"/>
      <c r="H117" s="189"/>
      <c r="I117" s="189"/>
    </row>
  </sheetData>
  <mergeCells count="111">
    <mergeCell ref="H106:H111"/>
    <mergeCell ref="I106:I111"/>
    <mergeCell ref="B112:B117"/>
    <mergeCell ref="C112:C117"/>
    <mergeCell ref="E112:E117"/>
    <mergeCell ref="F112:F117"/>
    <mergeCell ref="G112:G117"/>
    <mergeCell ref="H112:H117"/>
    <mergeCell ref="I112:I117"/>
    <mergeCell ref="B106:B111"/>
    <mergeCell ref="C106:C111"/>
    <mergeCell ref="E106:E111"/>
    <mergeCell ref="F106:F111"/>
    <mergeCell ref="G106:G111"/>
    <mergeCell ref="H93:H97"/>
    <mergeCell ref="I93:I97"/>
    <mergeCell ref="B100:B105"/>
    <mergeCell ref="C100:C105"/>
    <mergeCell ref="E100:E105"/>
    <mergeCell ref="F100:F105"/>
    <mergeCell ref="G100:G105"/>
    <mergeCell ref="H100:H105"/>
    <mergeCell ref="I100:I105"/>
    <mergeCell ref="B93:B97"/>
    <mergeCell ref="C93:C97"/>
    <mergeCell ref="E93:E97"/>
    <mergeCell ref="F93:F97"/>
    <mergeCell ref="G93:G97"/>
    <mergeCell ref="B3:C3"/>
    <mergeCell ref="B8:I8"/>
    <mergeCell ref="B11:I11"/>
    <mergeCell ref="B14:I14"/>
    <mergeCell ref="B17:I17"/>
    <mergeCell ref="D3:I3"/>
    <mergeCell ref="H25:H30"/>
    <mergeCell ref="I25:I30"/>
    <mergeCell ref="B25:B30"/>
    <mergeCell ref="C25:C30"/>
    <mergeCell ref="E25:E30"/>
    <mergeCell ref="F25:F30"/>
    <mergeCell ref="G25:G30"/>
    <mergeCell ref="B54:B59"/>
    <mergeCell ref="C54:C59"/>
    <mergeCell ref="E54:E59"/>
    <mergeCell ref="B22:C22"/>
    <mergeCell ref="D22:D23"/>
    <mergeCell ref="B40:B45"/>
    <mergeCell ref="C40:C45"/>
    <mergeCell ref="E48:E53"/>
    <mergeCell ref="F54:F59"/>
    <mergeCell ref="F48:F53"/>
    <mergeCell ref="B33:B38"/>
    <mergeCell ref="C33:C38"/>
    <mergeCell ref="E33:E38"/>
    <mergeCell ref="F33:F38"/>
    <mergeCell ref="B48:B53"/>
    <mergeCell ref="C48:C53"/>
    <mergeCell ref="G54:G59"/>
    <mergeCell ref="H54:H59"/>
    <mergeCell ref="I54:I59"/>
    <mergeCell ref="E22:E23"/>
    <mergeCell ref="F22:F23"/>
    <mergeCell ref="G22:G23"/>
    <mergeCell ref="H22:H23"/>
    <mergeCell ref="I22:I23"/>
    <mergeCell ref="E40:E45"/>
    <mergeCell ref="F40:F45"/>
    <mergeCell ref="G40:G45"/>
    <mergeCell ref="H40:H45"/>
    <mergeCell ref="I40:I45"/>
    <mergeCell ref="G48:G53"/>
    <mergeCell ref="H48:H53"/>
    <mergeCell ref="I48:I53"/>
    <mergeCell ref="G33:G38"/>
    <mergeCell ref="H33:H38"/>
    <mergeCell ref="I33:I38"/>
    <mergeCell ref="H60:H65"/>
    <mergeCell ref="I60:I65"/>
    <mergeCell ref="B66:B71"/>
    <mergeCell ref="C66:C71"/>
    <mergeCell ref="E66:E71"/>
    <mergeCell ref="F66:F71"/>
    <mergeCell ref="G66:G71"/>
    <mergeCell ref="H66:H71"/>
    <mergeCell ref="I66:I71"/>
    <mergeCell ref="B60:B65"/>
    <mergeCell ref="C60:C65"/>
    <mergeCell ref="E60:E65"/>
    <mergeCell ref="F60:F65"/>
    <mergeCell ref="G60:G65"/>
    <mergeCell ref="H87:H92"/>
    <mergeCell ref="I87:I92"/>
    <mergeCell ref="B87:B92"/>
    <mergeCell ref="C87:C92"/>
    <mergeCell ref="E87:E92"/>
    <mergeCell ref="F87:F92"/>
    <mergeCell ref="G87:G92"/>
    <mergeCell ref="H73:H78"/>
    <mergeCell ref="I73:I78"/>
    <mergeCell ref="B81:B86"/>
    <mergeCell ref="C81:C86"/>
    <mergeCell ref="E81:E86"/>
    <mergeCell ref="F81:F86"/>
    <mergeCell ref="G81:G86"/>
    <mergeCell ref="H81:H86"/>
    <mergeCell ref="I81:I86"/>
    <mergeCell ref="B73:B78"/>
    <mergeCell ref="C73:C78"/>
    <mergeCell ref="E73:E78"/>
    <mergeCell ref="F73:F78"/>
    <mergeCell ref="G73:G7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4"/>
  <sheetViews>
    <sheetView workbookViewId="0">
      <selection activeCell="B23" sqref="B23"/>
    </sheetView>
  </sheetViews>
  <sheetFormatPr defaultRowHeight="15" x14ac:dyDescent="0.25"/>
  <cols>
    <col min="1" max="1" width="4.85546875" customWidth="1"/>
    <col min="2" max="2" width="92.7109375" customWidth="1"/>
    <col min="3" max="3" width="11.7109375" customWidth="1"/>
    <col min="4" max="4" width="12.28515625" customWidth="1"/>
    <col min="5" max="5" width="12.7109375" customWidth="1"/>
    <col min="6" max="6" width="12.5703125" customWidth="1"/>
    <col min="7" max="7" width="8.42578125" customWidth="1"/>
    <col min="12" max="12" width="21" customWidth="1"/>
    <col min="17" max="17" width="0" hidden="1" customWidth="1"/>
  </cols>
  <sheetData>
    <row r="1" spans="1:12" ht="30" customHeight="1" x14ac:dyDescent="0.25">
      <c r="A1" s="4" t="s">
        <v>73</v>
      </c>
      <c r="B1" s="23"/>
      <c r="C1" s="4"/>
      <c r="D1" s="4"/>
      <c r="E1" s="4"/>
      <c r="F1" s="4"/>
      <c r="G1" s="4"/>
      <c r="H1" s="4"/>
      <c r="I1" s="4"/>
      <c r="J1" s="4"/>
      <c r="K1" s="4"/>
      <c r="L1" s="4"/>
    </row>
    <row r="2" spans="1:12" s="6" customFormat="1" ht="15.75" customHeight="1" x14ac:dyDescent="0.25"/>
    <row r="3" spans="1:12" ht="38.25" customHeight="1" x14ac:dyDescent="0.25">
      <c r="A3" s="271" t="s">
        <v>155</v>
      </c>
      <c r="B3" s="271"/>
      <c r="C3" s="271"/>
      <c r="D3" s="271"/>
      <c r="E3" s="271"/>
      <c r="F3" s="271"/>
    </row>
    <row r="4" spans="1:12" x14ac:dyDescent="0.25">
      <c r="C4" s="62"/>
      <c r="D4" s="62"/>
      <c r="E4" s="62"/>
      <c r="F4" s="62" t="s">
        <v>26</v>
      </c>
    </row>
    <row r="5" spans="1:12" ht="16.5" x14ac:dyDescent="0.25">
      <c r="B5" s="70"/>
      <c r="C5" s="66" t="s">
        <v>29</v>
      </c>
      <c r="D5" s="63" t="s">
        <v>30</v>
      </c>
      <c r="E5" s="63" t="s">
        <v>31</v>
      </c>
      <c r="F5" s="63" t="s">
        <v>161</v>
      </c>
    </row>
    <row r="6" spans="1:12" ht="27" x14ac:dyDescent="0.25">
      <c r="B6" s="67" t="s">
        <v>156</v>
      </c>
      <c r="C6" s="63" t="s">
        <v>25</v>
      </c>
      <c r="D6" s="64"/>
      <c r="E6" s="65"/>
      <c r="F6" s="64"/>
    </row>
    <row r="7" spans="1:12" s="7" customFormat="1" ht="27" x14ac:dyDescent="0.25">
      <c r="B7" s="68" t="s">
        <v>157</v>
      </c>
      <c r="C7" s="64"/>
      <c r="D7" s="61" t="s">
        <v>25</v>
      </c>
      <c r="E7" s="61" t="s">
        <v>25</v>
      </c>
      <c r="F7" s="61" t="s">
        <v>25</v>
      </c>
    </row>
    <row r="8" spans="1:12" ht="27" x14ac:dyDescent="0.25">
      <c r="B8" s="68" t="s">
        <v>158</v>
      </c>
      <c r="C8" s="63" t="s">
        <v>25</v>
      </c>
      <c r="D8" s="63">
        <f t="shared" ref="D8:F8" si="0">D9+D10+D11</f>
        <v>0</v>
      </c>
      <c r="E8" s="63">
        <f t="shared" si="0"/>
        <v>0</v>
      </c>
      <c r="F8" s="63">
        <f t="shared" si="0"/>
        <v>0</v>
      </c>
    </row>
    <row r="9" spans="1:12" ht="27" x14ac:dyDescent="0.25">
      <c r="B9" s="69" t="s">
        <v>199</v>
      </c>
      <c r="C9" s="63" t="s">
        <v>25</v>
      </c>
      <c r="D9" s="64"/>
      <c r="E9" s="64"/>
      <c r="F9" s="64"/>
    </row>
    <row r="10" spans="1:12" s="7" customFormat="1" x14ac:dyDescent="0.25">
      <c r="B10" s="69" t="s">
        <v>40</v>
      </c>
      <c r="C10" s="63" t="s">
        <v>25</v>
      </c>
      <c r="D10" s="64"/>
      <c r="E10" s="64"/>
      <c r="F10" s="64"/>
    </row>
    <row r="11" spans="1:12" x14ac:dyDescent="0.25">
      <c r="B11" s="69" t="s">
        <v>41</v>
      </c>
      <c r="C11" s="63" t="s">
        <v>25</v>
      </c>
      <c r="D11" s="64"/>
      <c r="E11" s="64"/>
      <c r="F11" s="64"/>
    </row>
    <row r="12" spans="1:12" x14ac:dyDescent="0.25">
      <c r="B12" s="68" t="s">
        <v>159</v>
      </c>
      <c r="C12" s="63" t="s">
        <v>25</v>
      </c>
      <c r="D12" s="63">
        <f>D8-C7</f>
        <v>0</v>
      </c>
      <c r="E12" s="63">
        <f>E8-C7</f>
        <v>0</v>
      </c>
      <c r="F12" s="63">
        <f>F8-C7</f>
        <v>0</v>
      </c>
    </row>
    <row r="13" spans="1:12" ht="27" x14ac:dyDescent="0.25">
      <c r="B13" s="68" t="s">
        <v>160</v>
      </c>
      <c r="C13" s="63" t="s">
        <v>25</v>
      </c>
      <c r="D13" s="63">
        <f t="shared" ref="D13:F13" si="1">D8-D6</f>
        <v>0</v>
      </c>
      <c r="E13" s="63">
        <f t="shared" si="1"/>
        <v>0</v>
      </c>
      <c r="F13" s="63">
        <f t="shared" si="1"/>
        <v>0</v>
      </c>
    </row>
    <row r="14" spans="1:12" ht="45.75" customHeight="1" x14ac:dyDescent="0.25"/>
  </sheetData>
  <mergeCells count="1">
    <mergeCell ref="A3: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6"/>
  <sheetViews>
    <sheetView workbookViewId="0">
      <selection activeCell="I26" sqref="I26"/>
    </sheetView>
  </sheetViews>
  <sheetFormatPr defaultRowHeight="15" x14ac:dyDescent="0.25"/>
  <cols>
    <col min="2" max="2" width="16.28515625" customWidth="1"/>
    <col min="3" max="3" width="18.42578125" customWidth="1"/>
    <col min="4" max="4" width="30.7109375" customWidth="1"/>
    <col min="8" max="8" width="36.42578125" customWidth="1"/>
  </cols>
  <sheetData>
    <row r="1" spans="1:15" ht="32.25" customHeight="1" x14ac:dyDescent="0.25">
      <c r="A1" s="271" t="s">
        <v>147</v>
      </c>
      <c r="B1" s="271"/>
      <c r="C1" s="271"/>
      <c r="D1" s="271"/>
      <c r="E1" s="271"/>
      <c r="F1" s="271"/>
      <c r="G1" s="271"/>
      <c r="H1" s="271"/>
      <c r="I1" s="4"/>
      <c r="J1" s="4"/>
      <c r="K1" s="4"/>
      <c r="L1" s="4"/>
      <c r="M1" s="4"/>
      <c r="N1" s="4"/>
      <c r="O1" s="4"/>
    </row>
    <row r="2" spans="1:15" ht="17.25" customHeight="1" x14ac:dyDescent="0.25"/>
    <row r="3" spans="1:15" x14ac:dyDescent="0.25">
      <c r="B3" s="273" t="s">
        <v>148</v>
      </c>
      <c r="C3" s="273"/>
      <c r="D3" s="274"/>
      <c r="E3" s="274"/>
      <c r="F3" s="274"/>
      <c r="G3" s="274"/>
      <c r="H3" s="274"/>
    </row>
    <row r="4" spans="1:15" x14ac:dyDescent="0.25">
      <c r="B4" s="273" t="s">
        <v>149</v>
      </c>
      <c r="C4" s="273"/>
      <c r="D4" s="274"/>
      <c r="E4" s="274"/>
      <c r="F4" s="274"/>
      <c r="G4" s="274"/>
      <c r="H4" s="274"/>
    </row>
    <row r="5" spans="1:15" x14ac:dyDescent="0.25">
      <c r="B5" s="273" t="s">
        <v>150</v>
      </c>
      <c r="C5" s="273"/>
      <c r="D5" s="274"/>
      <c r="E5" s="274"/>
      <c r="F5" s="274"/>
      <c r="G5" s="274"/>
      <c r="H5" s="274"/>
    </row>
    <row r="6" spans="1:15" x14ac:dyDescent="0.25">
      <c r="B6" s="273" t="s">
        <v>151</v>
      </c>
      <c r="C6" s="273"/>
      <c r="D6" s="274"/>
      <c r="E6" s="274"/>
      <c r="F6" s="274"/>
      <c r="G6" s="274"/>
      <c r="H6" s="274"/>
    </row>
    <row r="9" spans="1:15" x14ac:dyDescent="0.25">
      <c r="A9" s="4" t="s">
        <v>49</v>
      </c>
    </row>
    <row r="10" spans="1:15" x14ac:dyDescent="0.25">
      <c r="B10" s="4"/>
    </row>
    <row r="11" spans="1:15" ht="25.5" customHeight="1" x14ac:dyDescent="0.25">
      <c r="B11" s="229" t="s">
        <v>20</v>
      </c>
      <c r="C11" s="229"/>
      <c r="D11" s="229" t="s">
        <v>50</v>
      </c>
      <c r="E11" s="229" t="s">
        <v>152</v>
      </c>
      <c r="F11" s="229"/>
      <c r="G11" s="229"/>
      <c r="H11" s="229" t="s">
        <v>153</v>
      </c>
    </row>
    <row r="12" spans="1:15" ht="28.5" customHeight="1" x14ac:dyDescent="0.25">
      <c r="B12" s="54" t="s">
        <v>3</v>
      </c>
      <c r="C12" s="54" t="s">
        <v>39</v>
      </c>
      <c r="D12" s="229"/>
      <c r="E12" s="54" t="s">
        <v>15</v>
      </c>
      <c r="F12" s="54" t="s">
        <v>19</v>
      </c>
      <c r="G12" s="54" t="s">
        <v>165</v>
      </c>
      <c r="H12" s="229"/>
    </row>
    <row r="13" spans="1:15" x14ac:dyDescent="0.25">
      <c r="B13" s="44"/>
      <c r="C13" s="44"/>
      <c r="D13" s="44"/>
      <c r="E13" s="45"/>
      <c r="F13" s="45"/>
      <c r="G13" s="45"/>
      <c r="H13" s="45"/>
    </row>
    <row r="14" spans="1:15" x14ac:dyDescent="0.25">
      <c r="B14" s="44"/>
      <c r="C14" s="44"/>
      <c r="D14" s="44"/>
      <c r="E14" s="45"/>
      <c r="F14" s="45"/>
      <c r="G14" s="45"/>
      <c r="H14" s="45"/>
    </row>
    <row r="15" spans="1:15" x14ac:dyDescent="0.25">
      <c r="B15" s="44"/>
      <c r="C15" s="44"/>
      <c r="D15" s="44"/>
      <c r="E15" s="45"/>
      <c r="F15" s="45"/>
      <c r="G15" s="45"/>
      <c r="H15" s="45"/>
    </row>
    <row r="16" spans="1:15" x14ac:dyDescent="0.25">
      <c r="B16" s="272" t="s">
        <v>24</v>
      </c>
      <c r="C16" s="272"/>
      <c r="D16" s="272"/>
      <c r="E16" s="54">
        <f>SUM(E13:E15)</f>
        <v>0</v>
      </c>
      <c r="F16" s="54">
        <f t="shared" ref="F16:G16" si="0">SUM(F13:F15)</f>
        <v>0</v>
      </c>
      <c r="G16" s="54">
        <f t="shared" si="0"/>
        <v>0</v>
      </c>
      <c r="H16" s="54" t="s">
        <v>61</v>
      </c>
    </row>
  </sheetData>
  <mergeCells count="14">
    <mergeCell ref="A1:H1"/>
    <mergeCell ref="B16:D16"/>
    <mergeCell ref="B11:C11"/>
    <mergeCell ref="D11:D12"/>
    <mergeCell ref="E11:G11"/>
    <mergeCell ref="H11:H12"/>
    <mergeCell ref="B3:C3"/>
    <mergeCell ref="B4:C4"/>
    <mergeCell ref="B5:C5"/>
    <mergeCell ref="B6:C6"/>
    <mergeCell ref="D3:H3"/>
    <mergeCell ref="D4:H4"/>
    <mergeCell ref="D5:H5"/>
    <mergeCell ref="D6:H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workbookViewId="0">
      <selection activeCell="C8" sqref="C8"/>
    </sheetView>
  </sheetViews>
  <sheetFormatPr defaultRowHeight="15" x14ac:dyDescent="0.25"/>
  <cols>
    <col min="1" max="2" width="25.42578125" customWidth="1"/>
    <col min="3" max="3" width="32.42578125" customWidth="1"/>
    <col min="4" max="4" width="28.42578125" customWidth="1"/>
    <col min="5" max="5" width="37.28515625" customWidth="1"/>
    <col min="6" max="6" width="43.85546875" customWidth="1"/>
  </cols>
  <sheetData>
    <row r="1" spans="1:6" x14ac:dyDescent="0.25">
      <c r="A1" s="4" t="s">
        <v>74</v>
      </c>
      <c r="B1" s="4"/>
      <c r="C1" s="4"/>
      <c r="D1" s="4"/>
      <c r="E1" s="4"/>
    </row>
    <row r="3" spans="1:6" ht="25.5" x14ac:dyDescent="0.25">
      <c r="A3" s="54" t="s">
        <v>11</v>
      </c>
      <c r="B3" s="54" t="s">
        <v>306</v>
      </c>
      <c r="C3" s="54" t="s">
        <v>54</v>
      </c>
      <c r="D3" s="54" t="s">
        <v>154</v>
      </c>
      <c r="E3" s="54" t="s">
        <v>55</v>
      </c>
      <c r="F3" s="54" t="s">
        <v>56</v>
      </c>
    </row>
    <row r="4" spans="1:6" ht="38.25" x14ac:dyDescent="0.25">
      <c r="A4" s="50">
        <v>1104</v>
      </c>
      <c r="B4" s="50">
        <v>11007</v>
      </c>
      <c r="C4" s="150" t="s">
        <v>296</v>
      </c>
      <c r="D4" s="50">
        <v>4</v>
      </c>
      <c r="E4" s="50" t="s">
        <v>297</v>
      </c>
      <c r="F4" s="50" t="s">
        <v>298</v>
      </c>
    </row>
    <row r="5" spans="1:6" ht="63.75" x14ac:dyDescent="0.25">
      <c r="A5" s="50">
        <v>1104</v>
      </c>
      <c r="B5" s="50">
        <v>11008</v>
      </c>
      <c r="C5" s="48" t="s">
        <v>299</v>
      </c>
      <c r="D5" s="50">
        <v>3</v>
      </c>
      <c r="E5" s="50" t="s">
        <v>300</v>
      </c>
      <c r="F5" s="50" t="s">
        <v>301</v>
      </c>
    </row>
    <row r="6" spans="1:6" ht="38.25" x14ac:dyDescent="0.25">
      <c r="A6" s="50">
        <v>1165</v>
      </c>
      <c r="B6" s="50"/>
      <c r="C6" s="48" t="s">
        <v>302</v>
      </c>
      <c r="D6" s="48" t="s">
        <v>303</v>
      </c>
      <c r="E6" s="48" t="s">
        <v>304</v>
      </c>
      <c r="F6" s="48" t="s">
        <v>305</v>
      </c>
    </row>
    <row r="7" spans="1:6" ht="38.25" x14ac:dyDescent="0.25">
      <c r="A7" s="50">
        <v>1165</v>
      </c>
      <c r="B7" s="50"/>
      <c r="C7" s="48" t="s">
        <v>302</v>
      </c>
      <c r="D7" s="48" t="s">
        <v>303</v>
      </c>
      <c r="E7" s="48" t="s">
        <v>304</v>
      </c>
      <c r="F7" s="48" t="s">
        <v>305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9"/>
  <sheetViews>
    <sheetView workbookViewId="0">
      <selection activeCell="G29" sqref="G29"/>
    </sheetView>
  </sheetViews>
  <sheetFormatPr defaultRowHeight="15" x14ac:dyDescent="0.25"/>
  <cols>
    <col min="1" max="1" width="6.140625" customWidth="1"/>
    <col min="2" max="2" width="15.42578125" customWidth="1"/>
    <col min="3" max="3" width="22.140625" customWidth="1"/>
    <col min="4" max="4" width="46.85546875" customWidth="1"/>
    <col min="5" max="5" width="16.85546875" customWidth="1"/>
    <col min="6" max="6" width="18" customWidth="1"/>
    <col min="7" max="7" width="15.85546875" customWidth="1"/>
    <col min="8" max="8" width="15" customWidth="1"/>
    <col min="9" max="9" width="15.85546875" customWidth="1"/>
  </cols>
  <sheetData>
    <row r="1" spans="1:9" x14ac:dyDescent="0.25">
      <c r="A1" s="4" t="s">
        <v>213</v>
      </c>
    </row>
    <row r="3" spans="1:9" ht="25.5" customHeight="1" x14ac:dyDescent="0.25">
      <c r="B3" s="275" t="s">
        <v>125</v>
      </c>
      <c r="C3" s="276"/>
      <c r="D3" s="11" t="s">
        <v>2</v>
      </c>
      <c r="E3" s="11" t="s">
        <v>162</v>
      </c>
      <c r="F3" s="11" t="s">
        <v>163</v>
      </c>
      <c r="G3" s="11" t="s">
        <v>51</v>
      </c>
      <c r="H3" s="11" t="s">
        <v>52</v>
      </c>
      <c r="I3" s="11" t="s">
        <v>164</v>
      </c>
    </row>
    <row r="4" spans="1:9" ht="25.5" customHeight="1" x14ac:dyDescent="0.25">
      <c r="B4" s="112"/>
      <c r="C4" s="113"/>
      <c r="D4" s="21" t="s">
        <v>32</v>
      </c>
      <c r="E4" s="111">
        <f>E5+E12</f>
        <v>0</v>
      </c>
      <c r="F4" s="111">
        <f t="shared" ref="F4:I4" si="0">F5+F12</f>
        <v>0</v>
      </c>
      <c r="G4" s="111">
        <f t="shared" si="0"/>
        <v>0</v>
      </c>
      <c r="H4" s="111">
        <f t="shared" si="0"/>
        <v>0</v>
      </c>
      <c r="I4" s="111">
        <f t="shared" si="0"/>
        <v>0</v>
      </c>
    </row>
    <row r="5" spans="1:9" x14ac:dyDescent="0.25">
      <c r="B5" s="109" t="s">
        <v>209</v>
      </c>
      <c r="C5" s="35"/>
      <c r="D5" s="110" t="s">
        <v>212</v>
      </c>
      <c r="E5" s="111">
        <f>SUM(E7:E11)</f>
        <v>0</v>
      </c>
      <c r="F5" s="111">
        <f>SUM(F7:F11)</f>
        <v>0</v>
      </c>
      <c r="G5" s="111">
        <f t="shared" ref="G5:I5" si="1">SUM(G7:G11)</f>
        <v>0</v>
      </c>
      <c r="H5" s="111">
        <f t="shared" si="1"/>
        <v>0</v>
      </c>
      <c r="I5" s="111">
        <f t="shared" si="1"/>
        <v>0</v>
      </c>
    </row>
    <row r="6" spans="1:9" ht="15" customHeight="1" x14ac:dyDescent="0.25">
      <c r="B6" s="38" t="s">
        <v>126</v>
      </c>
      <c r="C6" s="39"/>
      <c r="D6" s="40"/>
      <c r="E6" s="40"/>
      <c r="F6" s="40"/>
      <c r="G6" s="40"/>
      <c r="H6" s="40"/>
      <c r="I6" s="41"/>
    </row>
    <row r="7" spans="1:9" ht="19.5" customHeight="1" x14ac:dyDescent="0.25">
      <c r="B7" s="22"/>
      <c r="C7" s="22" t="s">
        <v>210</v>
      </c>
      <c r="D7" s="22" t="s">
        <v>211</v>
      </c>
      <c r="E7" s="22"/>
      <c r="F7" s="22"/>
      <c r="G7" s="22"/>
      <c r="H7" s="22"/>
      <c r="I7" s="22"/>
    </row>
    <row r="8" spans="1:9" ht="19.5" customHeight="1" x14ac:dyDescent="0.25">
      <c r="B8" s="22"/>
      <c r="C8" s="22" t="s">
        <v>210</v>
      </c>
      <c r="D8" s="22" t="s">
        <v>211</v>
      </c>
      <c r="E8" s="22"/>
      <c r="F8" s="22"/>
      <c r="G8" s="22"/>
      <c r="H8" s="22"/>
      <c r="I8" s="22"/>
    </row>
    <row r="9" spans="1:9" ht="19.5" customHeight="1" x14ac:dyDescent="0.25">
      <c r="B9" s="22"/>
      <c r="C9" s="22" t="s">
        <v>210</v>
      </c>
      <c r="D9" s="22" t="s">
        <v>211</v>
      </c>
      <c r="E9" s="22"/>
      <c r="F9" s="22"/>
      <c r="G9" s="22"/>
      <c r="H9" s="22"/>
      <c r="I9" s="22"/>
    </row>
    <row r="10" spans="1:9" ht="19.5" customHeight="1" x14ac:dyDescent="0.25">
      <c r="B10" s="22"/>
      <c r="C10" s="22" t="s">
        <v>210</v>
      </c>
      <c r="D10" s="22" t="s">
        <v>211</v>
      </c>
      <c r="E10" s="22"/>
      <c r="F10" s="22"/>
      <c r="G10" s="22"/>
      <c r="H10" s="22"/>
      <c r="I10" s="22"/>
    </row>
    <row r="11" spans="1:9" ht="19.5" customHeight="1" x14ac:dyDescent="0.25">
      <c r="B11" s="22"/>
      <c r="C11" s="22" t="s">
        <v>210</v>
      </c>
      <c r="D11" s="22" t="s">
        <v>211</v>
      </c>
      <c r="E11" s="22"/>
      <c r="F11" s="22"/>
      <c r="G11" s="22"/>
      <c r="H11" s="22"/>
      <c r="I11" s="22"/>
    </row>
    <row r="12" spans="1:9" x14ac:dyDescent="0.25">
      <c r="B12" s="109" t="s">
        <v>209</v>
      </c>
      <c r="C12" s="35"/>
      <c r="D12" s="110" t="s">
        <v>212</v>
      </c>
      <c r="E12" s="111">
        <f>SUM(E14:E18)</f>
        <v>0</v>
      </c>
      <c r="F12" s="111">
        <f>SUM(F14:F18)</f>
        <v>0</v>
      </c>
      <c r="G12" s="111">
        <f t="shared" ref="G12:I12" si="2">SUM(G14:G18)</f>
        <v>0</v>
      </c>
      <c r="H12" s="111">
        <f t="shared" si="2"/>
        <v>0</v>
      </c>
      <c r="I12" s="111">
        <f t="shared" si="2"/>
        <v>0</v>
      </c>
    </row>
    <row r="13" spans="1:9" ht="15" customHeight="1" x14ac:dyDescent="0.25">
      <c r="B13" s="38" t="s">
        <v>126</v>
      </c>
      <c r="C13" s="39"/>
      <c r="D13" s="40"/>
      <c r="E13" s="40"/>
      <c r="F13" s="40"/>
      <c r="G13" s="40"/>
      <c r="H13" s="40"/>
      <c r="I13" s="41"/>
    </row>
    <row r="14" spans="1:9" ht="19.5" customHeight="1" x14ac:dyDescent="0.25">
      <c r="B14" s="22"/>
      <c r="C14" s="22" t="s">
        <v>210</v>
      </c>
      <c r="D14" s="22" t="s">
        <v>211</v>
      </c>
      <c r="E14" s="22"/>
      <c r="F14" s="22"/>
      <c r="G14" s="22"/>
      <c r="H14" s="22"/>
      <c r="I14" s="22"/>
    </row>
    <row r="15" spans="1:9" ht="19.5" customHeight="1" x14ac:dyDescent="0.25">
      <c r="B15" s="22"/>
      <c r="C15" s="22" t="s">
        <v>210</v>
      </c>
      <c r="D15" s="22" t="s">
        <v>211</v>
      </c>
      <c r="E15" s="22"/>
      <c r="F15" s="22"/>
      <c r="G15" s="22"/>
      <c r="H15" s="22"/>
      <c r="I15" s="22"/>
    </row>
    <row r="16" spans="1:9" ht="19.5" customHeight="1" x14ac:dyDescent="0.25">
      <c r="B16" s="22"/>
      <c r="C16" s="22" t="s">
        <v>210</v>
      </c>
      <c r="D16" s="22" t="s">
        <v>211</v>
      </c>
      <c r="E16" s="22"/>
      <c r="F16" s="22"/>
      <c r="G16" s="22"/>
      <c r="H16" s="22"/>
      <c r="I16" s="22"/>
    </row>
    <row r="17" spans="2:9" ht="19.5" customHeight="1" x14ac:dyDescent="0.25">
      <c r="B17" s="22"/>
      <c r="C17" s="22" t="s">
        <v>210</v>
      </c>
      <c r="D17" s="22" t="s">
        <v>211</v>
      </c>
      <c r="E17" s="22"/>
      <c r="F17" s="22"/>
      <c r="G17" s="22"/>
      <c r="H17" s="22"/>
      <c r="I17" s="22"/>
    </row>
    <row r="18" spans="2:9" ht="19.5" customHeight="1" x14ac:dyDescent="0.25">
      <c r="B18" s="22"/>
      <c r="C18" s="22" t="s">
        <v>210</v>
      </c>
      <c r="D18" s="22" t="s">
        <v>211</v>
      </c>
      <c r="E18" s="22"/>
      <c r="F18" s="22"/>
      <c r="G18" s="22"/>
      <c r="H18" s="22"/>
      <c r="I18" s="22"/>
    </row>
    <row r="19" spans="2:9" x14ac:dyDescent="0.25">
      <c r="B19" s="22"/>
      <c r="C19" s="22" t="s">
        <v>208</v>
      </c>
      <c r="D19" s="22"/>
      <c r="E19" s="22"/>
      <c r="F19" s="22"/>
      <c r="G19" s="22"/>
      <c r="H19" s="22"/>
      <c r="I19" s="22"/>
    </row>
  </sheetData>
  <mergeCells count="1">
    <mergeCell ref="B3:C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83"/>
  <sheetViews>
    <sheetView topLeftCell="A55" workbookViewId="0">
      <selection activeCell="J59" sqref="J59"/>
    </sheetView>
  </sheetViews>
  <sheetFormatPr defaultRowHeight="15" x14ac:dyDescent="0.25"/>
  <cols>
    <col min="6" max="6" width="47.28515625" customWidth="1"/>
    <col min="7" max="7" width="26.28515625" customWidth="1"/>
    <col min="8" max="8" width="33.42578125" customWidth="1"/>
    <col min="9" max="9" width="7.7109375" customWidth="1"/>
  </cols>
  <sheetData>
    <row r="1" spans="1:12" ht="21.75" customHeight="1" x14ac:dyDescent="0.25">
      <c r="A1" s="292" t="s">
        <v>53</v>
      </c>
      <c r="B1" s="292"/>
      <c r="C1" s="292"/>
      <c r="D1" s="292"/>
      <c r="E1" s="292"/>
      <c r="F1" s="292"/>
      <c r="G1" s="292"/>
      <c r="H1" s="292"/>
    </row>
    <row r="2" spans="1:12" ht="21.75" customHeight="1" x14ac:dyDescent="0.25">
      <c r="A2" s="297" t="s">
        <v>75</v>
      </c>
      <c r="B2" s="297"/>
      <c r="C2" s="297"/>
      <c r="D2" s="297"/>
      <c r="E2" s="297"/>
      <c r="F2" s="297"/>
      <c r="G2" s="297"/>
      <c r="H2" s="297"/>
    </row>
    <row r="3" spans="1:12" ht="15" customHeight="1" x14ac:dyDescent="0.25">
      <c r="A3" s="292"/>
      <c r="B3" s="292"/>
      <c r="C3" s="292"/>
      <c r="D3" s="292"/>
      <c r="E3" s="292"/>
      <c r="F3" s="292"/>
      <c r="G3" s="292"/>
      <c r="H3" s="292"/>
    </row>
    <row r="4" spans="1:12" x14ac:dyDescent="0.25">
      <c r="A4" s="277" t="s">
        <v>60</v>
      </c>
      <c r="B4" s="277"/>
      <c r="C4" s="277"/>
      <c r="D4" s="277"/>
      <c r="E4" s="277"/>
      <c r="F4" s="277"/>
      <c r="G4" s="277"/>
      <c r="H4" s="277"/>
    </row>
    <row r="5" spans="1:12" x14ac:dyDescent="0.25">
      <c r="A5" s="236"/>
      <c r="B5" s="236"/>
      <c r="C5" s="236"/>
      <c r="D5" s="236"/>
      <c r="E5" s="236"/>
      <c r="F5" s="236"/>
      <c r="G5" s="236"/>
      <c r="H5" s="236"/>
    </row>
    <row r="6" spans="1:12" x14ac:dyDescent="0.25">
      <c r="A6" s="293" t="s">
        <v>76</v>
      </c>
      <c r="B6" s="294"/>
      <c r="C6" s="294"/>
      <c r="D6" s="294"/>
      <c r="E6" s="294"/>
      <c r="F6" s="294"/>
      <c r="G6" s="294"/>
      <c r="H6" s="294"/>
    </row>
    <row r="7" spans="1:12" x14ac:dyDescent="0.25">
      <c r="A7" s="299"/>
      <c r="B7" s="295"/>
      <c r="C7" s="295"/>
      <c r="D7" s="295"/>
      <c r="E7" s="295"/>
      <c r="F7" s="295"/>
      <c r="G7" s="295"/>
      <c r="H7" s="295"/>
    </row>
    <row r="8" spans="1:12" ht="18" customHeight="1" x14ac:dyDescent="0.25">
      <c r="A8" s="298" t="s">
        <v>0</v>
      </c>
      <c r="B8" s="277"/>
      <c r="C8" s="277"/>
      <c r="D8" s="277"/>
      <c r="E8" s="277"/>
      <c r="F8" s="277"/>
      <c r="G8" s="277"/>
      <c r="H8" s="277"/>
    </row>
    <row r="9" spans="1:12" ht="30.75" customHeight="1" x14ac:dyDescent="0.25">
      <c r="A9" s="293" t="s">
        <v>84</v>
      </c>
      <c r="B9" s="294"/>
      <c r="C9" s="294"/>
      <c r="D9" s="294"/>
      <c r="E9" s="294"/>
      <c r="F9" s="294"/>
      <c r="G9" s="294"/>
      <c r="H9" s="294"/>
    </row>
    <row r="10" spans="1:12" ht="42" customHeight="1" x14ac:dyDescent="0.25">
      <c r="A10" s="293" t="s">
        <v>85</v>
      </c>
      <c r="B10" s="294"/>
      <c r="C10" s="294"/>
      <c r="D10" s="294"/>
      <c r="E10" s="294"/>
      <c r="F10" s="294"/>
      <c r="G10" s="294"/>
      <c r="H10" s="294"/>
    </row>
    <row r="11" spans="1:12" ht="28.5" customHeight="1" x14ac:dyDescent="0.25">
      <c r="A11" s="294" t="s">
        <v>86</v>
      </c>
      <c r="B11" s="294"/>
      <c r="C11" s="294"/>
      <c r="D11" s="294"/>
      <c r="E11" s="294"/>
      <c r="F11" s="294"/>
      <c r="G11" s="294"/>
      <c r="H11" s="294"/>
    </row>
    <row r="12" spans="1:12" ht="33" customHeight="1" x14ac:dyDescent="0.25">
      <c r="A12" s="294" t="s">
        <v>87</v>
      </c>
      <c r="B12" s="294"/>
      <c r="C12" s="294"/>
      <c r="D12" s="294"/>
      <c r="E12" s="294"/>
      <c r="F12" s="294"/>
      <c r="G12" s="294"/>
      <c r="H12" s="294"/>
      <c r="I12" s="86"/>
      <c r="J12" s="86"/>
      <c r="K12" s="86"/>
      <c r="L12" s="86"/>
    </row>
    <row r="13" spans="1:12" ht="19.5" customHeight="1" x14ac:dyDescent="0.25">
      <c r="A13" s="295"/>
      <c r="B13" s="295"/>
      <c r="C13" s="295"/>
      <c r="D13" s="295"/>
      <c r="E13" s="295"/>
      <c r="F13" s="295"/>
      <c r="G13" s="295"/>
      <c r="H13" s="295"/>
      <c r="I13" s="86"/>
      <c r="J13" s="86"/>
      <c r="K13" s="86"/>
      <c r="L13" s="86"/>
    </row>
    <row r="14" spans="1:12" ht="16.5" customHeight="1" x14ac:dyDescent="0.25">
      <c r="A14" s="277" t="s">
        <v>1</v>
      </c>
      <c r="B14" s="277"/>
      <c r="C14" s="277"/>
      <c r="D14" s="277"/>
      <c r="E14" s="277"/>
      <c r="F14" s="277"/>
      <c r="G14" s="277"/>
      <c r="H14" s="277"/>
      <c r="I14" s="86"/>
      <c r="J14" s="86"/>
      <c r="K14" s="86"/>
      <c r="L14" s="86"/>
    </row>
    <row r="15" spans="1:12" ht="15.75" customHeight="1" x14ac:dyDescent="0.25">
      <c r="A15" s="236"/>
      <c r="B15" s="236"/>
      <c r="C15" s="236"/>
      <c r="D15" s="236"/>
      <c r="E15" s="236"/>
      <c r="F15" s="236"/>
      <c r="G15" s="236"/>
      <c r="H15" s="236"/>
    </row>
    <row r="16" spans="1:12" ht="15.75" customHeight="1" x14ac:dyDescent="0.25">
      <c r="A16" s="296" t="s">
        <v>88</v>
      </c>
      <c r="B16" s="296"/>
      <c r="C16" s="296"/>
      <c r="D16" s="296"/>
      <c r="E16" s="296"/>
      <c r="F16" s="296"/>
      <c r="G16" s="296"/>
      <c r="H16" s="296"/>
    </row>
    <row r="17" spans="1:9" ht="25.5" customHeight="1" x14ac:dyDescent="0.25">
      <c r="A17" s="296" t="s">
        <v>89</v>
      </c>
      <c r="B17" s="296"/>
      <c r="C17" s="296"/>
      <c r="D17" s="296"/>
      <c r="E17" s="296"/>
      <c r="F17" s="296"/>
      <c r="G17" s="296"/>
      <c r="H17" s="296"/>
    </row>
    <row r="18" spans="1:9" ht="40.5" customHeight="1" x14ac:dyDescent="0.25">
      <c r="A18" s="296" t="s">
        <v>90</v>
      </c>
      <c r="B18" s="296"/>
      <c r="C18" s="296"/>
      <c r="D18" s="296"/>
      <c r="E18" s="296"/>
      <c r="F18" s="296"/>
      <c r="G18" s="296"/>
      <c r="H18" s="296"/>
    </row>
    <row r="19" spans="1:9" ht="17.25" customHeight="1" x14ac:dyDescent="0.25">
      <c r="A19" s="296" t="s">
        <v>91</v>
      </c>
      <c r="B19" s="296"/>
      <c r="C19" s="296"/>
      <c r="D19" s="296"/>
      <c r="E19" s="296"/>
      <c r="F19" s="296"/>
      <c r="G19" s="296"/>
      <c r="H19" s="296"/>
    </row>
    <row r="20" spans="1:9" ht="41.25" customHeight="1" x14ac:dyDescent="0.25">
      <c r="A20" s="296" t="s">
        <v>92</v>
      </c>
      <c r="B20" s="296"/>
      <c r="C20" s="296"/>
      <c r="D20" s="296"/>
      <c r="E20" s="296"/>
      <c r="F20" s="296"/>
      <c r="G20" s="296"/>
      <c r="H20" s="296"/>
    </row>
    <row r="21" spans="1:9" ht="10.5" customHeight="1" x14ac:dyDescent="0.25">
      <c r="A21" s="291"/>
      <c r="B21" s="291"/>
      <c r="C21" s="291"/>
      <c r="D21" s="291"/>
      <c r="E21" s="291"/>
      <c r="F21" s="291"/>
      <c r="G21" s="291"/>
      <c r="H21" s="291"/>
    </row>
    <row r="22" spans="1:9" x14ac:dyDescent="0.25">
      <c r="A22" s="277" t="s">
        <v>77</v>
      </c>
      <c r="B22" s="277"/>
      <c r="C22" s="277"/>
      <c r="D22" s="277"/>
      <c r="E22" s="277"/>
      <c r="F22" s="277"/>
      <c r="G22" s="277"/>
      <c r="H22" s="277"/>
      <c r="I22" s="87"/>
    </row>
    <row r="23" spans="1:9" ht="12" customHeight="1" x14ac:dyDescent="0.25">
      <c r="A23" s="236"/>
      <c r="B23" s="236"/>
      <c r="C23" s="236"/>
      <c r="D23" s="236"/>
      <c r="E23" s="236"/>
      <c r="F23" s="236"/>
      <c r="G23" s="236"/>
      <c r="H23" s="236"/>
      <c r="I23" s="85"/>
    </row>
    <row r="24" spans="1:9" ht="12" customHeight="1" x14ac:dyDescent="0.25">
      <c r="A24" s="301" t="s">
        <v>93</v>
      </c>
      <c r="B24" s="301"/>
      <c r="C24" s="301"/>
      <c r="D24" s="301"/>
      <c r="E24" s="301"/>
      <c r="F24" s="301"/>
      <c r="G24" s="301"/>
      <c r="H24" s="301"/>
      <c r="I24" s="85"/>
    </row>
    <row r="25" spans="1:9" ht="12" customHeight="1" x14ac:dyDescent="0.25">
      <c r="A25" s="301" t="s">
        <v>94</v>
      </c>
      <c r="B25" s="301"/>
      <c r="C25" s="301"/>
      <c r="D25" s="301"/>
      <c r="E25" s="301"/>
      <c r="F25" s="301"/>
      <c r="G25" s="301"/>
      <c r="H25" s="301"/>
      <c r="I25" s="85"/>
    </row>
    <row r="26" spans="1:9" ht="12" customHeight="1" x14ac:dyDescent="0.25">
      <c r="A26" s="301" t="s">
        <v>95</v>
      </c>
      <c r="B26" s="301"/>
      <c r="C26" s="301"/>
      <c r="D26" s="301"/>
      <c r="E26" s="301"/>
      <c r="F26" s="301"/>
      <c r="G26" s="301"/>
      <c r="H26" s="301"/>
      <c r="I26" s="85"/>
    </row>
    <row r="27" spans="1:9" ht="15" customHeight="1" x14ac:dyDescent="0.25">
      <c r="A27" s="301" t="s">
        <v>96</v>
      </c>
      <c r="B27" s="301"/>
      <c r="C27" s="301"/>
      <c r="D27" s="301"/>
      <c r="E27" s="301"/>
      <c r="F27" s="301"/>
      <c r="G27" s="301"/>
      <c r="H27" s="301"/>
      <c r="I27" s="85"/>
    </row>
    <row r="28" spans="1:9" ht="30.75" customHeight="1" x14ac:dyDescent="0.25">
      <c r="A28" s="301" t="s">
        <v>97</v>
      </c>
      <c r="B28" s="301"/>
      <c r="C28" s="301"/>
      <c r="D28" s="301"/>
      <c r="E28" s="301"/>
      <c r="F28" s="301"/>
      <c r="G28" s="301"/>
      <c r="H28" s="301"/>
      <c r="I28" s="85"/>
    </row>
    <row r="29" spans="1:9" ht="15" customHeight="1" x14ac:dyDescent="0.25">
      <c r="A29" s="301" t="s">
        <v>98</v>
      </c>
      <c r="B29" s="301"/>
      <c r="C29" s="301"/>
      <c r="D29" s="301"/>
      <c r="E29" s="301"/>
      <c r="F29" s="301"/>
      <c r="G29" s="301"/>
      <c r="H29" s="301"/>
      <c r="I29" s="85"/>
    </row>
    <row r="30" spans="1:9" ht="25.5" customHeight="1" x14ac:dyDescent="0.25">
      <c r="A30" s="301" t="s">
        <v>99</v>
      </c>
      <c r="B30" s="301"/>
      <c r="C30" s="301"/>
      <c r="D30" s="301"/>
      <c r="E30" s="301"/>
      <c r="F30" s="301"/>
      <c r="G30" s="301"/>
      <c r="H30" s="301"/>
      <c r="I30" s="85"/>
    </row>
    <row r="31" spans="1:9" ht="15.75" customHeight="1" x14ac:dyDescent="0.25">
      <c r="A31" s="301" t="s">
        <v>100</v>
      </c>
      <c r="B31" s="301"/>
      <c r="C31" s="301"/>
      <c r="D31" s="301"/>
      <c r="E31" s="301"/>
      <c r="F31" s="301"/>
      <c r="G31" s="301"/>
      <c r="H31" s="301"/>
      <c r="I31" s="85"/>
    </row>
    <row r="32" spans="1:9" ht="42" customHeight="1" x14ac:dyDescent="0.25">
      <c r="A32" s="301" t="s">
        <v>101</v>
      </c>
      <c r="B32" s="301"/>
      <c r="C32" s="301"/>
      <c r="D32" s="301"/>
      <c r="E32" s="301"/>
      <c r="F32" s="301"/>
      <c r="G32" s="301"/>
      <c r="H32" s="301"/>
      <c r="I32" s="85"/>
    </row>
    <row r="33" spans="1:18" ht="57.75" customHeight="1" x14ac:dyDescent="0.25">
      <c r="A33" s="301" t="s">
        <v>102</v>
      </c>
      <c r="B33" s="301"/>
      <c r="C33" s="301"/>
      <c r="D33" s="301"/>
      <c r="E33" s="301"/>
      <c r="F33" s="301"/>
      <c r="G33" s="301"/>
      <c r="H33" s="301"/>
      <c r="I33" s="85"/>
    </row>
    <row r="34" spans="1:18" ht="15.75" customHeight="1" x14ac:dyDescent="0.25">
      <c r="A34" s="290"/>
      <c r="B34" s="290"/>
      <c r="C34" s="290"/>
      <c r="D34" s="290"/>
      <c r="E34" s="290"/>
      <c r="F34" s="290"/>
      <c r="G34" s="290"/>
      <c r="H34" s="290"/>
      <c r="I34" s="85"/>
    </row>
    <row r="35" spans="1:18" x14ac:dyDescent="0.25">
      <c r="A35" s="277" t="s">
        <v>78</v>
      </c>
      <c r="B35" s="277"/>
      <c r="C35" s="277"/>
      <c r="D35" s="277"/>
      <c r="E35" s="277"/>
      <c r="F35" s="277"/>
      <c r="G35" s="277"/>
      <c r="H35" s="277"/>
    </row>
    <row r="36" spans="1:18" x14ac:dyDescent="0.25">
      <c r="A36" s="236"/>
      <c r="B36" s="236"/>
      <c r="C36" s="236"/>
      <c r="D36" s="236"/>
      <c r="E36" s="236"/>
      <c r="F36" s="236"/>
      <c r="G36" s="236"/>
      <c r="H36" s="236"/>
    </row>
    <row r="37" spans="1:18" ht="21" customHeight="1" x14ac:dyDescent="0.25">
      <c r="A37" s="300" t="s">
        <v>103</v>
      </c>
      <c r="B37" s="300"/>
      <c r="C37" s="300"/>
      <c r="D37" s="300"/>
      <c r="E37" s="300"/>
      <c r="F37" s="300"/>
      <c r="G37" s="300"/>
      <c r="H37" s="300"/>
    </row>
    <row r="38" spans="1:18" ht="15.75" customHeight="1" x14ac:dyDescent="0.25">
      <c r="A38" s="277" t="s">
        <v>79</v>
      </c>
      <c r="B38" s="277"/>
      <c r="C38" s="277"/>
      <c r="D38" s="277"/>
      <c r="E38" s="277"/>
      <c r="F38" s="277"/>
      <c r="G38" s="277"/>
      <c r="H38" s="277"/>
    </row>
    <row r="39" spans="1:18" ht="29.25" customHeight="1" x14ac:dyDescent="0.25">
      <c r="A39" s="300" t="s">
        <v>104</v>
      </c>
      <c r="B39" s="300"/>
      <c r="C39" s="300"/>
      <c r="D39" s="300"/>
      <c r="E39" s="300"/>
      <c r="F39" s="300"/>
      <c r="G39" s="300"/>
      <c r="H39" s="300"/>
    </row>
    <row r="40" spans="1:18" ht="27" customHeight="1" x14ac:dyDescent="0.25">
      <c r="A40" s="300" t="s">
        <v>105</v>
      </c>
      <c r="B40" s="300"/>
      <c r="C40" s="300"/>
      <c r="D40" s="300"/>
      <c r="E40" s="300"/>
      <c r="F40" s="300"/>
      <c r="G40" s="300"/>
      <c r="H40" s="300"/>
    </row>
    <row r="41" spans="1:18" ht="38.25" customHeight="1" x14ac:dyDescent="0.25">
      <c r="A41" s="300" t="s">
        <v>106</v>
      </c>
      <c r="B41" s="300"/>
      <c r="C41" s="300"/>
      <c r="D41" s="300"/>
      <c r="E41" s="300"/>
      <c r="F41" s="300"/>
      <c r="G41" s="300"/>
      <c r="H41" s="300"/>
    </row>
    <row r="42" spans="1:18" ht="30.75" customHeight="1" x14ac:dyDescent="0.25">
      <c r="A42" s="300" t="s">
        <v>107</v>
      </c>
      <c r="B42" s="300"/>
      <c r="C42" s="300"/>
      <c r="D42" s="300"/>
      <c r="E42" s="300"/>
      <c r="F42" s="300"/>
      <c r="G42" s="300"/>
      <c r="H42" s="300"/>
    </row>
    <row r="43" spans="1:18" ht="80.25" customHeight="1" x14ac:dyDescent="0.25">
      <c r="A43" s="300" t="s">
        <v>108</v>
      </c>
      <c r="B43" s="300"/>
      <c r="C43" s="300"/>
      <c r="D43" s="300"/>
      <c r="E43" s="300"/>
      <c r="F43" s="300"/>
      <c r="G43" s="300"/>
      <c r="H43" s="300"/>
    </row>
    <row r="44" spans="1:18" ht="15.75" customHeight="1" x14ac:dyDescent="0.25">
      <c r="A44" s="290"/>
      <c r="B44" s="290"/>
      <c r="C44" s="290"/>
      <c r="D44" s="290"/>
      <c r="E44" s="290"/>
      <c r="F44" s="290"/>
      <c r="G44" s="290"/>
      <c r="H44" s="290"/>
    </row>
    <row r="45" spans="1:18" ht="29.25" customHeight="1" x14ac:dyDescent="0.25">
      <c r="A45" s="277" t="s">
        <v>65</v>
      </c>
      <c r="B45" s="277"/>
      <c r="C45" s="277"/>
      <c r="D45" s="277"/>
      <c r="E45" s="277"/>
      <c r="F45" s="277"/>
      <c r="G45" s="277"/>
      <c r="H45" s="277"/>
    </row>
    <row r="46" spans="1:18" x14ac:dyDescent="0.25">
      <c r="A46" s="284" t="s">
        <v>109</v>
      </c>
      <c r="B46" s="285"/>
      <c r="C46" s="285"/>
      <c r="D46" s="285"/>
      <c r="E46" s="285"/>
      <c r="F46" s="285"/>
      <c r="G46" s="285"/>
      <c r="H46" s="285"/>
      <c r="I46" s="8"/>
      <c r="J46" s="8"/>
      <c r="K46" s="8"/>
      <c r="L46" s="8"/>
      <c r="M46" s="8"/>
      <c r="N46" s="8"/>
      <c r="O46" s="8"/>
      <c r="P46" s="8"/>
      <c r="Q46" s="8"/>
      <c r="R46" s="8"/>
    </row>
    <row r="47" spans="1:18" x14ac:dyDescent="0.25">
      <c r="A47" s="284" t="s">
        <v>110</v>
      </c>
      <c r="B47" s="285"/>
      <c r="C47" s="285"/>
      <c r="D47" s="285"/>
      <c r="E47" s="285"/>
      <c r="F47" s="285"/>
      <c r="G47" s="285"/>
      <c r="H47" s="285"/>
      <c r="I47" s="8"/>
      <c r="J47" s="8"/>
      <c r="K47" s="8"/>
      <c r="L47" s="8"/>
      <c r="M47" s="8"/>
      <c r="N47" s="8"/>
      <c r="O47" s="8"/>
      <c r="P47" s="8"/>
      <c r="Q47" s="8"/>
      <c r="R47" s="8"/>
    </row>
    <row r="48" spans="1:18" x14ac:dyDescent="0.25">
      <c r="A48" s="286"/>
      <c r="B48" s="286"/>
      <c r="C48" s="286"/>
      <c r="D48" s="286"/>
      <c r="E48" s="286"/>
      <c r="F48" s="286"/>
      <c r="G48" s="286"/>
      <c r="H48" s="286"/>
      <c r="I48" s="84"/>
      <c r="J48" s="84"/>
      <c r="K48" s="8"/>
      <c r="L48" s="8"/>
      <c r="M48" s="8"/>
      <c r="N48" s="8"/>
      <c r="O48" s="8"/>
      <c r="P48" s="8"/>
      <c r="Q48" s="8"/>
      <c r="R48" s="8"/>
    </row>
    <row r="49" spans="1:18" ht="15" customHeight="1" x14ac:dyDescent="0.25">
      <c r="A49" s="277" t="s">
        <v>69</v>
      </c>
      <c r="B49" s="277"/>
      <c r="C49" s="277"/>
      <c r="D49" s="277"/>
      <c r="E49" s="277"/>
      <c r="F49" s="277"/>
      <c r="G49" s="277"/>
      <c r="H49" s="277"/>
      <c r="I49" s="88"/>
      <c r="J49" s="88"/>
      <c r="K49" s="88"/>
      <c r="L49" s="88"/>
      <c r="M49" s="88"/>
      <c r="N49" s="88"/>
      <c r="O49" s="88"/>
      <c r="P49" s="88"/>
      <c r="Q49" s="277"/>
      <c r="R49" s="277"/>
    </row>
    <row r="50" spans="1:18" x14ac:dyDescent="0.25">
      <c r="A50" s="236"/>
      <c r="B50" s="236"/>
      <c r="C50" s="236"/>
      <c r="D50" s="236"/>
      <c r="E50" s="236"/>
      <c r="F50" s="236"/>
      <c r="G50" s="236"/>
      <c r="H50" s="236"/>
      <c r="I50" s="7"/>
      <c r="J50" s="7"/>
      <c r="K50" s="7"/>
      <c r="L50" s="7"/>
      <c r="M50" s="7"/>
      <c r="N50" s="7"/>
      <c r="O50" s="7"/>
      <c r="P50" s="7"/>
      <c r="Q50" s="7"/>
      <c r="R50" s="7"/>
    </row>
    <row r="51" spans="1:18" x14ac:dyDescent="0.25">
      <c r="A51" s="284" t="s">
        <v>111</v>
      </c>
      <c r="B51" s="285"/>
      <c r="C51" s="285"/>
      <c r="D51" s="285"/>
      <c r="E51" s="285"/>
      <c r="F51" s="285"/>
      <c r="G51" s="285"/>
      <c r="H51" s="285"/>
      <c r="I51" s="7"/>
      <c r="J51" s="7"/>
      <c r="K51" s="7"/>
      <c r="L51" s="7"/>
      <c r="M51" s="7"/>
      <c r="N51" s="7"/>
      <c r="O51" s="7"/>
      <c r="P51" s="7"/>
      <c r="Q51" s="7"/>
      <c r="R51" s="7"/>
    </row>
    <row r="52" spans="1:18" x14ac:dyDescent="0.25">
      <c r="A52" s="286"/>
      <c r="B52" s="286"/>
      <c r="C52" s="286"/>
      <c r="D52" s="286"/>
      <c r="E52" s="286"/>
      <c r="F52" s="286"/>
      <c r="G52" s="286"/>
      <c r="H52" s="286"/>
      <c r="I52" s="7"/>
      <c r="J52" s="7"/>
      <c r="K52" s="7"/>
      <c r="L52" s="7"/>
      <c r="M52" s="7"/>
      <c r="N52" s="7"/>
      <c r="O52" s="7"/>
      <c r="P52" s="7"/>
      <c r="Q52" s="7"/>
      <c r="R52" s="7"/>
    </row>
    <row r="53" spans="1:18" x14ac:dyDescent="0.25">
      <c r="A53" s="277" t="s">
        <v>68</v>
      </c>
      <c r="B53" s="277"/>
      <c r="C53" s="277"/>
      <c r="D53" s="277"/>
      <c r="E53" s="277"/>
      <c r="F53" s="277"/>
      <c r="G53" s="277"/>
      <c r="H53" s="277"/>
      <c r="I53" s="7"/>
      <c r="J53" s="7"/>
      <c r="K53" s="7"/>
      <c r="L53" s="7"/>
      <c r="M53" s="7"/>
      <c r="N53" s="7"/>
      <c r="O53" s="7"/>
      <c r="P53" s="7"/>
      <c r="Q53" s="7"/>
      <c r="R53" s="7"/>
    </row>
    <row r="54" spans="1:18" x14ac:dyDescent="0.25">
      <c r="A54" s="283"/>
      <c r="B54" s="283"/>
      <c r="C54" s="283"/>
      <c r="D54" s="283"/>
      <c r="E54" s="283"/>
      <c r="F54" s="283"/>
      <c r="G54" s="283"/>
      <c r="H54" s="283"/>
      <c r="I54" s="7"/>
      <c r="J54" s="7"/>
      <c r="K54" s="7"/>
      <c r="L54" s="7"/>
      <c r="M54" s="7"/>
      <c r="N54" s="7"/>
      <c r="O54" s="7"/>
      <c r="P54" s="7"/>
      <c r="Q54" s="7"/>
      <c r="R54" s="7"/>
    </row>
    <row r="55" spans="1:18" ht="15" customHeight="1" x14ac:dyDescent="0.25">
      <c r="A55" s="284" t="s">
        <v>112</v>
      </c>
      <c r="B55" s="285"/>
      <c r="C55" s="285"/>
      <c r="D55" s="285"/>
      <c r="E55" s="285"/>
      <c r="F55" s="285"/>
      <c r="G55" s="285"/>
      <c r="H55" s="285"/>
      <c r="I55" s="7"/>
      <c r="J55" s="7"/>
      <c r="K55" s="7"/>
      <c r="L55" s="7"/>
      <c r="M55" s="7"/>
      <c r="N55" s="7"/>
      <c r="O55" s="7"/>
      <c r="P55" s="7"/>
      <c r="Q55" s="7"/>
      <c r="R55" s="7"/>
    </row>
    <row r="56" spans="1:18" x14ac:dyDescent="0.25">
      <c r="A56" s="283"/>
      <c r="B56" s="283"/>
      <c r="C56" s="283"/>
      <c r="D56" s="283"/>
      <c r="E56" s="283"/>
      <c r="F56" s="283"/>
      <c r="G56" s="283"/>
      <c r="H56" s="283"/>
      <c r="I56" s="7"/>
      <c r="J56" s="7"/>
      <c r="K56" s="7"/>
      <c r="L56" s="7"/>
      <c r="M56" s="7"/>
      <c r="N56" s="7"/>
      <c r="O56" s="7"/>
      <c r="P56" s="7"/>
      <c r="Q56" s="7"/>
      <c r="R56" s="7"/>
    </row>
    <row r="57" spans="1:18" ht="29.25" customHeight="1" x14ac:dyDescent="0.25">
      <c r="A57" s="289" t="s">
        <v>200</v>
      </c>
      <c r="B57" s="289"/>
      <c r="C57" s="289"/>
      <c r="D57" s="289"/>
      <c r="E57" s="289"/>
      <c r="F57" s="289"/>
      <c r="G57" s="289"/>
      <c r="H57" s="289"/>
      <c r="I57" s="7"/>
      <c r="J57" s="7"/>
      <c r="K57" s="7"/>
      <c r="L57" s="7"/>
      <c r="M57" s="7"/>
      <c r="N57" s="7"/>
      <c r="O57" s="7"/>
      <c r="P57" s="7"/>
      <c r="Q57" s="7"/>
      <c r="R57" s="7"/>
    </row>
    <row r="58" spans="1:18" x14ac:dyDescent="0.25">
      <c r="A58" s="283"/>
      <c r="B58" s="283"/>
      <c r="C58" s="283"/>
      <c r="D58" s="283"/>
      <c r="E58" s="283"/>
      <c r="F58" s="283"/>
      <c r="G58" s="283"/>
      <c r="H58" s="283"/>
      <c r="I58" s="7"/>
      <c r="J58" s="7"/>
      <c r="K58" s="7"/>
      <c r="L58" s="7"/>
      <c r="M58" s="7"/>
      <c r="N58" s="7"/>
      <c r="O58" s="7"/>
      <c r="P58" s="7"/>
      <c r="Q58" s="7"/>
      <c r="R58" s="7"/>
    </row>
    <row r="59" spans="1:18" x14ac:dyDescent="0.25">
      <c r="A59" s="277" t="s">
        <v>201</v>
      </c>
      <c r="B59" s="277"/>
      <c r="C59" s="277"/>
      <c r="D59" s="277"/>
      <c r="E59" s="277"/>
      <c r="F59" s="277"/>
      <c r="G59" s="277"/>
      <c r="H59" s="277"/>
      <c r="I59" s="7"/>
      <c r="J59" s="7"/>
      <c r="K59" s="7"/>
      <c r="L59" s="7"/>
      <c r="M59" s="7"/>
      <c r="N59" s="7"/>
      <c r="O59" s="7"/>
      <c r="P59" s="7"/>
      <c r="Q59" s="7"/>
      <c r="R59" s="7"/>
    </row>
    <row r="60" spans="1:18" x14ac:dyDescent="0.25">
      <c r="A60" s="283"/>
      <c r="B60" s="283"/>
      <c r="C60" s="283"/>
      <c r="D60" s="283"/>
      <c r="E60" s="283"/>
      <c r="F60" s="283"/>
      <c r="G60" s="283"/>
      <c r="H60" s="283"/>
      <c r="I60" s="7"/>
      <c r="J60" s="7"/>
      <c r="K60" s="7"/>
      <c r="L60" s="7"/>
      <c r="M60" s="7"/>
      <c r="N60" s="7"/>
      <c r="O60" s="7"/>
      <c r="P60" s="7"/>
      <c r="Q60" s="7"/>
      <c r="R60" s="7"/>
    </row>
    <row r="61" spans="1:18" x14ac:dyDescent="0.25">
      <c r="A61" s="287" t="s">
        <v>80</v>
      </c>
      <c r="B61" s="288"/>
      <c r="C61" s="288"/>
      <c r="D61" s="288"/>
      <c r="E61" s="288"/>
      <c r="F61" s="288"/>
      <c r="G61" s="288"/>
      <c r="H61" s="288"/>
      <c r="Q61" s="7"/>
      <c r="R61" s="7"/>
    </row>
    <row r="62" spans="1:18" x14ac:dyDescent="0.25">
      <c r="A62" s="287" t="s">
        <v>180</v>
      </c>
      <c r="B62" s="288"/>
      <c r="C62" s="288"/>
      <c r="D62" s="288"/>
      <c r="E62" s="288"/>
      <c r="F62" s="288"/>
      <c r="G62" s="288"/>
      <c r="H62" s="288"/>
      <c r="Q62" s="7"/>
      <c r="R62" s="7"/>
    </row>
    <row r="63" spans="1:18" x14ac:dyDescent="0.25">
      <c r="A63" s="283"/>
      <c r="B63" s="283"/>
      <c r="C63" s="283"/>
      <c r="D63" s="283"/>
      <c r="E63" s="283"/>
      <c r="F63" s="283"/>
      <c r="G63" s="283"/>
      <c r="H63" s="283"/>
      <c r="I63" s="7"/>
      <c r="J63" s="7"/>
      <c r="K63" s="7"/>
      <c r="L63" s="7"/>
      <c r="M63" s="7"/>
      <c r="N63" s="7"/>
      <c r="O63" s="7"/>
      <c r="P63" s="7"/>
      <c r="Q63" s="7"/>
      <c r="R63" s="7"/>
    </row>
    <row r="64" spans="1:18" ht="30.75" customHeight="1" x14ac:dyDescent="0.25">
      <c r="A64" s="277" t="s">
        <v>204</v>
      </c>
      <c r="B64" s="277"/>
      <c r="C64" s="277"/>
      <c r="D64" s="277"/>
      <c r="E64" s="277"/>
      <c r="F64" s="277"/>
      <c r="G64" s="277"/>
      <c r="H64" s="277"/>
      <c r="I64" s="7"/>
      <c r="J64" s="7"/>
      <c r="K64" s="7"/>
      <c r="L64" s="7"/>
      <c r="M64" s="7"/>
      <c r="N64" s="7"/>
      <c r="O64" s="7"/>
      <c r="P64" s="7"/>
      <c r="Q64" s="7"/>
      <c r="R64" s="7"/>
    </row>
    <row r="65" spans="1:18" ht="12" customHeight="1" x14ac:dyDescent="0.25">
      <c r="A65" s="283"/>
      <c r="B65" s="283"/>
      <c r="C65" s="283"/>
      <c r="D65" s="283"/>
      <c r="E65" s="283"/>
      <c r="F65" s="283"/>
      <c r="G65" s="283"/>
      <c r="H65" s="283"/>
      <c r="I65" s="7"/>
      <c r="J65" s="7"/>
      <c r="K65" s="7"/>
      <c r="L65" s="7"/>
      <c r="M65" s="7"/>
      <c r="N65" s="7"/>
      <c r="O65" s="7"/>
      <c r="P65" s="7"/>
      <c r="Q65" s="7"/>
      <c r="R65" s="7"/>
    </row>
    <row r="66" spans="1:18" ht="15" customHeight="1" x14ac:dyDescent="0.25">
      <c r="A66" s="284" t="s">
        <v>113</v>
      </c>
      <c r="B66" s="285"/>
      <c r="C66" s="285"/>
      <c r="D66" s="285"/>
      <c r="E66" s="285"/>
      <c r="F66" s="285"/>
      <c r="G66" s="285"/>
      <c r="H66" s="285"/>
      <c r="I66" s="7"/>
      <c r="J66" s="7"/>
      <c r="K66" s="7"/>
      <c r="L66" s="7"/>
      <c r="M66" s="7"/>
      <c r="N66" s="7"/>
      <c r="O66" s="7"/>
      <c r="P66" s="7"/>
      <c r="Q66" s="7"/>
      <c r="R66" s="7"/>
    </row>
    <row r="67" spans="1:18" ht="15" customHeight="1" x14ac:dyDescent="0.25">
      <c r="A67" s="286"/>
      <c r="B67" s="286"/>
      <c r="C67" s="286"/>
      <c r="D67" s="286"/>
      <c r="E67" s="286"/>
      <c r="F67" s="286"/>
      <c r="G67" s="286"/>
      <c r="H67" s="286"/>
      <c r="I67" s="7"/>
      <c r="J67" s="7"/>
      <c r="K67" s="7"/>
      <c r="L67" s="7"/>
      <c r="M67" s="7"/>
      <c r="N67" s="7"/>
      <c r="O67" s="7"/>
      <c r="P67" s="7"/>
      <c r="Q67" s="7"/>
      <c r="R67" s="7"/>
    </row>
    <row r="68" spans="1:18" ht="17.25" customHeight="1" x14ac:dyDescent="0.25">
      <c r="A68" s="277" t="s">
        <v>81</v>
      </c>
      <c r="B68" s="277"/>
      <c r="C68" s="277"/>
      <c r="D68" s="277"/>
      <c r="E68" s="277"/>
      <c r="F68" s="277"/>
      <c r="G68" s="277"/>
      <c r="H68" s="277"/>
      <c r="I68" s="7"/>
      <c r="J68" s="7"/>
      <c r="K68" s="7"/>
      <c r="L68" s="7"/>
      <c r="M68" s="7"/>
      <c r="N68" s="7"/>
      <c r="O68" s="7"/>
      <c r="P68" s="7"/>
      <c r="Q68" s="7"/>
      <c r="R68" s="7"/>
    </row>
    <row r="69" spans="1:18" ht="12" customHeight="1" x14ac:dyDescent="0.25">
      <c r="A69" s="286"/>
      <c r="B69" s="286"/>
      <c r="C69" s="286"/>
      <c r="D69" s="286"/>
      <c r="E69" s="286"/>
      <c r="F69" s="286"/>
      <c r="G69" s="286"/>
      <c r="H69" s="286"/>
      <c r="I69" s="7"/>
      <c r="J69" s="7"/>
      <c r="K69" s="7"/>
      <c r="L69" s="7"/>
      <c r="M69" s="7"/>
      <c r="N69" s="7"/>
      <c r="O69" s="7"/>
      <c r="P69" s="7"/>
      <c r="Q69" s="7"/>
      <c r="R69" s="7"/>
    </row>
    <row r="70" spans="1:18" ht="15.75" customHeight="1" x14ac:dyDescent="0.25">
      <c r="A70" s="282" t="s">
        <v>114</v>
      </c>
      <c r="B70" s="280"/>
      <c r="C70" s="280"/>
      <c r="D70" s="280"/>
      <c r="E70" s="280"/>
      <c r="F70" s="280"/>
      <c r="G70" s="280"/>
      <c r="H70" s="280"/>
      <c r="I70" s="7"/>
      <c r="J70" s="7"/>
      <c r="K70" s="9"/>
      <c r="L70" s="9"/>
      <c r="M70" s="9"/>
      <c r="N70" s="9"/>
      <c r="O70" s="9"/>
      <c r="P70" s="9"/>
      <c r="Q70" s="9"/>
      <c r="R70" s="9"/>
    </row>
    <row r="71" spans="1:18" ht="42.75" customHeight="1" x14ac:dyDescent="0.25">
      <c r="A71" s="280" t="s">
        <v>115</v>
      </c>
      <c r="B71" s="280"/>
      <c r="C71" s="280"/>
      <c r="D71" s="280"/>
      <c r="E71" s="280"/>
      <c r="F71" s="280"/>
      <c r="G71" s="280"/>
      <c r="H71" s="280"/>
      <c r="I71" s="8"/>
      <c r="J71" s="8"/>
      <c r="K71" s="10"/>
      <c r="L71" s="10"/>
      <c r="M71" s="10"/>
      <c r="N71" s="10"/>
      <c r="O71" s="10"/>
      <c r="P71" s="10"/>
      <c r="Q71" s="10"/>
      <c r="R71" s="10"/>
    </row>
    <row r="72" spans="1:18" ht="30.75" customHeight="1" x14ac:dyDescent="0.25">
      <c r="A72" s="280" t="s">
        <v>116</v>
      </c>
      <c r="B72" s="280"/>
      <c r="C72" s="280"/>
      <c r="D72" s="280"/>
      <c r="E72" s="280"/>
      <c r="F72" s="280"/>
      <c r="G72" s="280"/>
      <c r="H72" s="280"/>
      <c r="I72" s="8"/>
      <c r="J72" s="8"/>
      <c r="K72" s="10"/>
      <c r="L72" s="10"/>
      <c r="M72" s="10"/>
      <c r="N72" s="10"/>
      <c r="O72" s="10"/>
      <c r="P72" s="10"/>
      <c r="Q72" s="10"/>
      <c r="R72" s="10"/>
    </row>
    <row r="73" spans="1:18" ht="30" customHeight="1" x14ac:dyDescent="0.25">
      <c r="A73" s="280" t="s">
        <v>117</v>
      </c>
      <c r="B73" s="280"/>
      <c r="C73" s="280"/>
      <c r="D73" s="280"/>
      <c r="E73" s="280"/>
      <c r="F73" s="280"/>
      <c r="G73" s="280"/>
      <c r="H73" s="280"/>
      <c r="I73" s="8"/>
      <c r="J73" s="8"/>
      <c r="K73" s="10"/>
      <c r="L73" s="10"/>
      <c r="M73" s="10"/>
      <c r="N73" s="10"/>
      <c r="O73" s="10"/>
      <c r="P73" s="10"/>
      <c r="Q73" s="10"/>
      <c r="R73" s="10"/>
    </row>
    <row r="74" spans="1:18" ht="27.75" customHeight="1" x14ac:dyDescent="0.25">
      <c r="A74" s="280" t="s">
        <v>118</v>
      </c>
      <c r="B74" s="280"/>
      <c r="C74" s="280"/>
      <c r="D74" s="280"/>
      <c r="E74" s="280"/>
      <c r="F74" s="280"/>
      <c r="G74" s="280"/>
      <c r="H74" s="280"/>
      <c r="I74" s="8"/>
      <c r="J74" s="8"/>
      <c r="K74" s="10"/>
      <c r="L74" s="10"/>
      <c r="M74" s="10"/>
      <c r="N74" s="10"/>
      <c r="O74" s="10"/>
      <c r="P74" s="10"/>
      <c r="Q74" s="10"/>
      <c r="R74" s="10"/>
    </row>
    <row r="75" spans="1:18" ht="13.5" customHeight="1" x14ac:dyDescent="0.25">
      <c r="A75" s="281"/>
      <c r="B75" s="281"/>
      <c r="C75" s="281"/>
      <c r="D75" s="281"/>
      <c r="E75" s="281"/>
      <c r="F75" s="281"/>
      <c r="G75" s="281"/>
      <c r="H75" s="281"/>
      <c r="I75" s="84"/>
      <c r="J75" s="84"/>
      <c r="K75" s="10"/>
      <c r="L75" s="10"/>
      <c r="M75" s="10"/>
      <c r="N75" s="10"/>
      <c r="O75" s="10"/>
      <c r="P75" s="10"/>
      <c r="Q75" s="10"/>
      <c r="R75" s="10"/>
    </row>
    <row r="76" spans="1:18" ht="13.5" customHeight="1" x14ac:dyDescent="0.25">
      <c r="A76" s="277" t="s">
        <v>49</v>
      </c>
      <c r="B76" s="277"/>
      <c r="C76" s="277"/>
      <c r="D76" s="277"/>
      <c r="E76" s="277"/>
      <c r="F76" s="277"/>
      <c r="G76" s="277"/>
      <c r="H76" s="277"/>
      <c r="I76" s="84"/>
      <c r="J76" s="84"/>
      <c r="K76" s="10"/>
      <c r="L76" s="10"/>
      <c r="M76" s="10"/>
      <c r="N76" s="10"/>
      <c r="O76" s="10"/>
      <c r="P76" s="10"/>
      <c r="Q76" s="10"/>
      <c r="R76" s="10"/>
    </row>
    <row r="77" spans="1:18" ht="28.5" customHeight="1" x14ac:dyDescent="0.25">
      <c r="A77" s="280" t="s">
        <v>119</v>
      </c>
      <c r="B77" s="280"/>
      <c r="C77" s="280"/>
      <c r="D77" s="280"/>
      <c r="E77" s="280"/>
      <c r="F77" s="280"/>
      <c r="G77" s="280"/>
      <c r="H77" s="280"/>
      <c r="I77" s="8"/>
      <c r="J77" s="8"/>
      <c r="K77" s="10"/>
      <c r="L77" s="10"/>
      <c r="M77" s="10"/>
      <c r="N77" s="10"/>
      <c r="O77" s="10"/>
      <c r="P77" s="10"/>
      <c r="Q77" s="10"/>
      <c r="R77" s="10"/>
    </row>
    <row r="78" spans="1:18" ht="57.75" customHeight="1" x14ac:dyDescent="0.25">
      <c r="A78" s="280" t="s">
        <v>120</v>
      </c>
      <c r="B78" s="280"/>
      <c r="C78" s="280"/>
      <c r="D78" s="280"/>
      <c r="E78" s="280"/>
      <c r="F78" s="280"/>
      <c r="G78" s="280"/>
      <c r="H78" s="280"/>
      <c r="I78" s="8"/>
      <c r="J78" s="8"/>
      <c r="K78" s="10"/>
      <c r="L78" s="10"/>
      <c r="M78" s="10"/>
      <c r="N78" s="10"/>
      <c r="O78" s="10"/>
      <c r="P78" s="10"/>
      <c r="Q78" s="10"/>
      <c r="R78" s="10"/>
    </row>
    <row r="79" spans="1:18" ht="17.25" customHeight="1" x14ac:dyDescent="0.25">
      <c r="A79" s="281"/>
      <c r="B79" s="281"/>
      <c r="C79" s="281"/>
      <c r="D79" s="281"/>
      <c r="E79" s="281"/>
      <c r="F79" s="281"/>
      <c r="G79" s="281"/>
      <c r="H79" s="281"/>
      <c r="I79" s="84"/>
      <c r="J79" s="84"/>
      <c r="K79" s="10"/>
      <c r="L79" s="10"/>
      <c r="M79" s="10"/>
      <c r="N79" s="10"/>
      <c r="O79" s="10"/>
      <c r="P79" s="10"/>
      <c r="Q79" s="10"/>
      <c r="R79" s="10"/>
    </row>
    <row r="80" spans="1:18" x14ac:dyDescent="0.25">
      <c r="A80" s="277" t="s">
        <v>74</v>
      </c>
      <c r="B80" s="277"/>
      <c r="C80" s="277"/>
      <c r="D80" s="277"/>
      <c r="E80" s="277"/>
      <c r="F80" s="277"/>
      <c r="G80" s="277"/>
      <c r="H80" s="277"/>
      <c r="I80" s="88"/>
      <c r="J80" s="88"/>
    </row>
    <row r="81" spans="1:18" ht="13.5" customHeight="1" x14ac:dyDescent="0.25">
      <c r="A81" s="236"/>
      <c r="B81" s="236"/>
      <c r="C81" s="236"/>
      <c r="D81" s="236"/>
      <c r="E81" s="236"/>
      <c r="F81" s="236"/>
      <c r="G81" s="236"/>
      <c r="H81" s="236"/>
      <c r="I81" s="7"/>
      <c r="J81" s="7"/>
    </row>
    <row r="82" spans="1:18" ht="15.75" customHeight="1" x14ac:dyDescent="0.25">
      <c r="A82" s="278" t="s">
        <v>121</v>
      </c>
      <c r="B82" s="279"/>
      <c r="C82" s="279"/>
      <c r="D82" s="279"/>
      <c r="E82" s="279"/>
      <c r="F82" s="279"/>
      <c r="G82" s="279"/>
      <c r="H82" s="279"/>
      <c r="I82" s="10"/>
      <c r="J82" s="10"/>
      <c r="K82" s="10"/>
      <c r="L82" s="10"/>
      <c r="M82" s="10"/>
      <c r="N82" s="10"/>
      <c r="O82" s="10"/>
      <c r="P82" s="10"/>
      <c r="Q82" s="10"/>
      <c r="R82" s="10"/>
    </row>
    <row r="83" spans="1:18" x14ac:dyDescent="0.25">
      <c r="A83" s="236"/>
      <c r="B83" s="236"/>
      <c r="C83" s="236"/>
      <c r="D83" s="236"/>
      <c r="E83" s="236"/>
      <c r="F83" s="236"/>
      <c r="G83" s="236"/>
      <c r="H83" s="236"/>
    </row>
  </sheetData>
  <mergeCells count="84">
    <mergeCell ref="A22:H22"/>
    <mergeCell ref="A32:H32"/>
    <mergeCell ref="A23:H23"/>
    <mergeCell ref="A25:H25"/>
    <mergeCell ref="A24:H24"/>
    <mergeCell ref="A26:H26"/>
    <mergeCell ref="A1:H1"/>
    <mergeCell ref="A43:H43"/>
    <mergeCell ref="A37:H37"/>
    <mergeCell ref="A39:H39"/>
    <mergeCell ref="A40:H40"/>
    <mergeCell ref="A4:H4"/>
    <mergeCell ref="A41:H41"/>
    <mergeCell ref="A42:H42"/>
    <mergeCell ref="A35:H35"/>
    <mergeCell ref="A34:H34"/>
    <mergeCell ref="A33:H33"/>
    <mergeCell ref="A28:H28"/>
    <mergeCell ref="A27:H27"/>
    <mergeCell ref="A29:H29"/>
    <mergeCell ref="A30:H30"/>
    <mergeCell ref="A31:H31"/>
    <mergeCell ref="A2:H2"/>
    <mergeCell ref="A8:H8"/>
    <mergeCell ref="A5:H5"/>
    <mergeCell ref="A7:H7"/>
    <mergeCell ref="A9:H9"/>
    <mergeCell ref="A6:H6"/>
    <mergeCell ref="A14:H14"/>
    <mergeCell ref="A21:H21"/>
    <mergeCell ref="A3:H3"/>
    <mergeCell ref="A10:H10"/>
    <mergeCell ref="A12:H12"/>
    <mergeCell ref="A11:H11"/>
    <mergeCell ref="A13:H13"/>
    <mergeCell ref="A15:H15"/>
    <mergeCell ref="A19:H19"/>
    <mergeCell ref="A20:H20"/>
    <mergeCell ref="A16:H16"/>
    <mergeCell ref="A17:H17"/>
    <mergeCell ref="A18:H18"/>
    <mergeCell ref="A47:H47"/>
    <mergeCell ref="A48:H48"/>
    <mergeCell ref="A49:H49"/>
    <mergeCell ref="Q49:R49"/>
    <mergeCell ref="A36:H36"/>
    <mergeCell ref="A38:H38"/>
    <mergeCell ref="A45:H45"/>
    <mergeCell ref="A44:H44"/>
    <mergeCell ref="A46:H46"/>
    <mergeCell ref="A50:H50"/>
    <mergeCell ref="A51:H51"/>
    <mergeCell ref="A53:H53"/>
    <mergeCell ref="A52:H52"/>
    <mergeCell ref="A55:H55"/>
    <mergeCell ref="A56:H56"/>
    <mergeCell ref="A54:H54"/>
    <mergeCell ref="A57:H57"/>
    <mergeCell ref="A58:H58"/>
    <mergeCell ref="A61:H61"/>
    <mergeCell ref="A62:H62"/>
    <mergeCell ref="A63:H63"/>
    <mergeCell ref="A59:H59"/>
    <mergeCell ref="A60:H60"/>
    <mergeCell ref="A64:H64"/>
    <mergeCell ref="A70:H70"/>
    <mergeCell ref="A71:H71"/>
    <mergeCell ref="A72:H72"/>
    <mergeCell ref="A65:H65"/>
    <mergeCell ref="A66:H66"/>
    <mergeCell ref="A68:H68"/>
    <mergeCell ref="A69:H69"/>
    <mergeCell ref="A67:H67"/>
    <mergeCell ref="A75:H75"/>
    <mergeCell ref="A76:H76"/>
    <mergeCell ref="A79:H79"/>
    <mergeCell ref="A73:H73"/>
    <mergeCell ref="A74:H74"/>
    <mergeCell ref="A77:H77"/>
    <mergeCell ref="A80:H80"/>
    <mergeCell ref="A81:H81"/>
    <mergeCell ref="A83:H83"/>
    <mergeCell ref="A82:H82"/>
    <mergeCell ref="A78:H7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tabSelected="1" zoomScaleNormal="100" workbookViewId="0">
      <selection activeCell="H8" sqref="H8"/>
    </sheetView>
  </sheetViews>
  <sheetFormatPr defaultRowHeight="15" x14ac:dyDescent="0.25"/>
  <cols>
    <col min="1" max="1" width="4.140625" customWidth="1"/>
    <col min="2" max="2" width="24.140625" customWidth="1"/>
    <col min="3" max="3" width="16.7109375" customWidth="1"/>
    <col min="4" max="4" width="26.140625" customWidth="1"/>
    <col min="5" max="5" width="15.42578125" customWidth="1"/>
    <col min="6" max="6" width="12.85546875" customWidth="1"/>
    <col min="7" max="7" width="12.7109375" customWidth="1"/>
    <col min="8" max="8" width="13" customWidth="1"/>
    <col min="9" max="9" width="13.7109375" customWidth="1"/>
    <col min="10" max="10" width="48.7109375" customWidth="1"/>
    <col min="11" max="11" width="33.42578125" customWidth="1"/>
    <col min="12" max="12" width="19.140625" customWidth="1"/>
  </cols>
  <sheetData>
    <row r="1" spans="1:12" x14ac:dyDescent="0.25">
      <c r="A1" s="4" t="s">
        <v>63</v>
      </c>
    </row>
    <row r="3" spans="1:12" x14ac:dyDescent="0.25">
      <c r="A3" s="16" t="s">
        <v>7</v>
      </c>
      <c r="B3" s="17"/>
      <c r="C3" s="17"/>
      <c r="D3" s="17"/>
      <c r="E3" s="18"/>
      <c r="F3" s="18"/>
      <c r="G3" s="18"/>
      <c r="H3" s="16"/>
      <c r="I3" s="16"/>
      <c r="J3" s="16"/>
      <c r="K3" s="16"/>
      <c r="L3" s="16"/>
    </row>
    <row r="5" spans="1:12" x14ac:dyDescent="0.25">
      <c r="B5" s="208" t="s">
        <v>129</v>
      </c>
      <c r="C5" s="208" t="s">
        <v>130</v>
      </c>
      <c r="D5" s="208" t="s">
        <v>131</v>
      </c>
      <c r="E5" s="208" t="s">
        <v>8</v>
      </c>
      <c r="F5" s="208"/>
      <c r="G5" s="208"/>
      <c r="H5" s="208"/>
      <c r="I5" s="208"/>
      <c r="J5" s="208" t="s">
        <v>137</v>
      </c>
      <c r="K5" s="208" t="s">
        <v>138</v>
      </c>
      <c r="L5" s="208" t="s">
        <v>207</v>
      </c>
    </row>
    <row r="6" spans="1:12" x14ac:dyDescent="0.25">
      <c r="B6" s="208"/>
      <c r="C6" s="208"/>
      <c r="D6" s="208"/>
      <c r="E6" s="209" t="s">
        <v>132</v>
      </c>
      <c r="F6" s="210" t="s">
        <v>9</v>
      </c>
      <c r="G6" s="210"/>
      <c r="H6" s="210" t="s">
        <v>10</v>
      </c>
      <c r="I6" s="210"/>
      <c r="J6" s="208"/>
      <c r="K6" s="208"/>
      <c r="L6" s="208"/>
    </row>
    <row r="7" spans="1:12" ht="24.75" customHeight="1" x14ac:dyDescent="0.25">
      <c r="B7" s="208"/>
      <c r="C7" s="208"/>
      <c r="D7" s="208"/>
      <c r="E7" s="209"/>
      <c r="F7" s="32" t="s">
        <v>133</v>
      </c>
      <c r="G7" s="32" t="s">
        <v>134</v>
      </c>
      <c r="H7" s="32" t="s">
        <v>135</v>
      </c>
      <c r="I7" s="32" t="s">
        <v>136</v>
      </c>
      <c r="J7" s="208"/>
      <c r="K7" s="208"/>
      <c r="L7" s="208"/>
    </row>
    <row r="8" spans="1:12" ht="267.75" customHeight="1" x14ac:dyDescent="0.25">
      <c r="B8" s="141" t="s">
        <v>337</v>
      </c>
      <c r="C8" s="141">
        <v>1165</v>
      </c>
      <c r="D8" s="141" t="s">
        <v>217</v>
      </c>
      <c r="E8" s="121" t="s">
        <v>338</v>
      </c>
      <c r="F8" s="142"/>
      <c r="G8" s="180"/>
      <c r="H8" s="141">
        <v>0.1</v>
      </c>
      <c r="I8" s="141">
        <v>2028</v>
      </c>
      <c r="J8" s="121" t="s">
        <v>339</v>
      </c>
      <c r="K8" s="141"/>
      <c r="L8" s="141"/>
    </row>
    <row r="9" spans="1:12" ht="145.5" customHeight="1" x14ac:dyDescent="0.25">
      <c r="B9" s="205" t="s">
        <v>237</v>
      </c>
      <c r="C9" s="205">
        <v>1104</v>
      </c>
      <c r="D9" s="205" t="s">
        <v>235</v>
      </c>
      <c r="E9" s="121" t="s">
        <v>247</v>
      </c>
      <c r="F9" s="141" t="s">
        <v>248</v>
      </c>
      <c r="G9" s="141">
        <v>2018</v>
      </c>
      <c r="H9" s="141">
        <v>55</v>
      </c>
      <c r="I9" s="141" t="s">
        <v>249</v>
      </c>
      <c r="J9" s="151" t="s">
        <v>250</v>
      </c>
      <c r="K9" s="152" t="s">
        <v>251</v>
      </c>
      <c r="L9" s="141" t="s">
        <v>252</v>
      </c>
    </row>
    <row r="10" spans="1:12" ht="165.75" x14ac:dyDescent="0.25">
      <c r="B10" s="206"/>
      <c r="C10" s="206"/>
      <c r="D10" s="206"/>
      <c r="E10" s="121" t="s">
        <v>253</v>
      </c>
      <c r="F10" s="141">
        <v>55.1</v>
      </c>
      <c r="G10" s="141">
        <v>2020</v>
      </c>
      <c r="H10" s="141">
        <v>85</v>
      </c>
      <c r="I10" s="141">
        <v>2026</v>
      </c>
      <c r="J10" s="151" t="s">
        <v>250</v>
      </c>
      <c r="K10" s="152" t="s">
        <v>254</v>
      </c>
      <c r="L10" s="142" t="s">
        <v>252</v>
      </c>
    </row>
    <row r="11" spans="1:12" ht="51" x14ac:dyDescent="0.25">
      <c r="B11" s="207"/>
      <c r="C11" s="207"/>
      <c r="D11" s="207"/>
      <c r="E11" s="121" t="s">
        <v>255</v>
      </c>
      <c r="F11" s="141"/>
      <c r="G11" s="141"/>
      <c r="H11" s="141">
        <v>2500</v>
      </c>
      <c r="I11" s="141">
        <v>2026</v>
      </c>
      <c r="J11" s="151" t="s">
        <v>250</v>
      </c>
      <c r="K11" s="142"/>
      <c r="L11" s="142" t="s">
        <v>252</v>
      </c>
    </row>
    <row r="12" spans="1:12" ht="20.25" customHeight="1" x14ac:dyDescent="0.25"/>
  </sheetData>
  <mergeCells count="13">
    <mergeCell ref="B9:B11"/>
    <mergeCell ref="C9:C11"/>
    <mergeCell ref="D9:D11"/>
    <mergeCell ref="L5:L7"/>
    <mergeCell ref="B5:B7"/>
    <mergeCell ref="C5:C7"/>
    <mergeCell ref="E5:I5"/>
    <mergeCell ref="J5:J7"/>
    <mergeCell ref="K5:K7"/>
    <mergeCell ref="E6:E7"/>
    <mergeCell ref="F6:G6"/>
    <mergeCell ref="H6:I6"/>
    <mergeCell ref="D5:D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XFA156"/>
  <sheetViews>
    <sheetView topLeftCell="A151" workbookViewId="0">
      <selection activeCell="F18" sqref="F18:H18"/>
    </sheetView>
  </sheetViews>
  <sheetFormatPr defaultRowHeight="15" x14ac:dyDescent="0.25"/>
  <cols>
    <col min="2" max="2" width="37.7109375" customWidth="1"/>
    <col min="3" max="3" width="56.28515625" customWidth="1"/>
    <col min="4" max="4" width="14" customWidth="1"/>
    <col min="5" max="5" width="12" customWidth="1"/>
    <col min="6" max="8" width="14.140625" customWidth="1"/>
    <col min="9" max="9" width="13.85546875" customWidth="1"/>
  </cols>
  <sheetData>
    <row r="1" spans="1:9" x14ac:dyDescent="0.25">
      <c r="A1" s="4" t="s">
        <v>206</v>
      </c>
    </row>
    <row r="3" spans="1:9" ht="17.25" x14ac:dyDescent="0.25">
      <c r="A3" s="16" t="s">
        <v>139</v>
      </c>
      <c r="B3" s="24"/>
      <c r="C3" s="17"/>
      <c r="D3" s="17"/>
      <c r="E3" s="17"/>
      <c r="F3" s="18"/>
      <c r="G3" s="18"/>
      <c r="H3" s="18"/>
      <c r="I3" s="16"/>
    </row>
    <row r="5" spans="1:9" x14ac:dyDescent="0.25">
      <c r="B5" s="13" t="s">
        <v>11</v>
      </c>
      <c r="C5" s="13" t="s">
        <v>12</v>
      </c>
    </row>
    <row r="6" spans="1:9" x14ac:dyDescent="0.25">
      <c r="B6" s="19">
        <v>1165</v>
      </c>
      <c r="C6" s="114" t="s">
        <v>217</v>
      </c>
    </row>
    <row r="8" spans="1:9" ht="15.75" x14ac:dyDescent="0.25">
      <c r="A8" s="4" t="s">
        <v>140</v>
      </c>
      <c r="C8" s="23"/>
      <c r="D8" s="23"/>
      <c r="E8" s="23"/>
      <c r="F8" s="23"/>
      <c r="G8" s="23"/>
      <c r="H8" s="23"/>
      <c r="I8" s="23"/>
    </row>
    <row r="10" spans="1:9" x14ac:dyDescent="0.25">
      <c r="B10" s="119" t="s">
        <v>13</v>
      </c>
      <c r="C10" s="121">
        <v>1165</v>
      </c>
      <c r="D10" s="208" t="s">
        <v>58</v>
      </c>
      <c r="E10" s="208"/>
      <c r="F10" s="208"/>
      <c r="G10" s="208"/>
      <c r="H10" s="208"/>
      <c r="I10" s="208"/>
    </row>
    <row r="11" spans="1:9" x14ac:dyDescent="0.25">
      <c r="B11" s="119" t="s">
        <v>14</v>
      </c>
      <c r="C11" s="22" t="str">
        <f>+'Հ3 Մաս 1 և 2'!C33</f>
        <v>12004</v>
      </c>
      <c r="D11" s="199" t="s">
        <v>162</v>
      </c>
      <c r="E11" s="199" t="s">
        <v>163</v>
      </c>
      <c r="F11" s="208" t="s">
        <v>15</v>
      </c>
      <c r="G11" s="208" t="s">
        <v>19</v>
      </c>
      <c r="H11" s="208" t="s">
        <v>165</v>
      </c>
      <c r="I11" s="217" t="s">
        <v>141</v>
      </c>
    </row>
    <row r="12" spans="1:9" ht="38.25" x14ac:dyDescent="0.25">
      <c r="B12" s="119" t="s">
        <v>4</v>
      </c>
      <c r="C12" s="22" t="str">
        <f>+'Հ3 Մաս 1 և 2'!D34</f>
        <v>Հայաստանի Հանարապետության տնտեսապես բարդ ապրանքների արտադրությամբ զբաղվող առեվտրային ընկերություններին պետական աջակցություն</v>
      </c>
      <c r="D12" s="214"/>
      <c r="E12" s="214"/>
      <c r="F12" s="208"/>
      <c r="G12" s="208"/>
      <c r="H12" s="208"/>
      <c r="I12" s="217"/>
    </row>
    <row r="13" spans="1:9" ht="73.5" customHeight="1" x14ac:dyDescent="0.25">
      <c r="B13" s="119" t="s">
        <v>16</v>
      </c>
      <c r="C13" s="22" t="str">
        <f>+'Հ3 Մաս 1 և 2'!D36</f>
        <v>Տնտեսական բարդության ինդեքսը օգտագործելով` պետական աջակցության  առաջնահերթորեն տրամադրել այն տնտեսվարողներին, որոնք պատրաստվում են արտադրել 0.2 տնտեսական բարդության ցուցիչից ավելի բարձր ինդեքս ունեցող ապրանքներ</v>
      </c>
      <c r="D13" s="214"/>
      <c r="E13" s="214"/>
      <c r="F13" s="208"/>
      <c r="G13" s="208"/>
      <c r="H13" s="208"/>
      <c r="I13" s="217"/>
    </row>
    <row r="14" spans="1:9" ht="17.25" x14ac:dyDescent="0.25">
      <c r="B14" s="119" t="s">
        <v>142</v>
      </c>
      <c r="C14" s="22" t="str">
        <f>+'Հ3 Մաս 1 և 2'!D38</f>
        <v xml:space="preserve"> Տրանսֆերտների տրամադրում </v>
      </c>
      <c r="D14" s="214"/>
      <c r="E14" s="214"/>
      <c r="F14" s="208"/>
      <c r="G14" s="208"/>
      <c r="H14" s="208"/>
      <c r="I14" s="217"/>
    </row>
    <row r="15" spans="1:9" x14ac:dyDescent="0.25">
      <c r="B15" s="129" t="s">
        <v>143</v>
      </c>
      <c r="C15" s="117"/>
      <c r="D15" s="215"/>
      <c r="E15" s="215"/>
      <c r="F15" s="216"/>
      <c r="G15" s="216"/>
      <c r="H15" s="216"/>
      <c r="I15" s="218"/>
    </row>
    <row r="16" spans="1:9" x14ac:dyDescent="0.25">
      <c r="B16" s="211" t="s">
        <v>17</v>
      </c>
      <c r="C16" s="212"/>
      <c r="D16" s="25"/>
      <c r="E16" s="25"/>
      <c r="F16" s="25"/>
      <c r="G16" s="25"/>
      <c r="H16" s="25"/>
      <c r="I16" s="26"/>
    </row>
    <row r="17" spans="1:16381" x14ac:dyDescent="0.25">
      <c r="B17" s="130" t="s">
        <v>144</v>
      </c>
      <c r="C17" s="120" t="s">
        <v>64</v>
      </c>
      <c r="D17" s="30"/>
      <c r="E17" s="30"/>
      <c r="F17" s="30"/>
      <c r="G17" s="30"/>
      <c r="H17" s="30"/>
      <c r="I17" s="31"/>
    </row>
    <row r="18" spans="1:16381" ht="38.25" x14ac:dyDescent="0.25">
      <c r="B18" s="122" t="s">
        <v>257</v>
      </c>
      <c r="C18" s="118" t="s">
        <v>340</v>
      </c>
      <c r="D18" s="28"/>
      <c r="E18" s="29"/>
      <c r="F18" s="302" t="s">
        <v>341</v>
      </c>
      <c r="G18" s="302" t="s">
        <v>342</v>
      </c>
      <c r="H18" s="302" t="s">
        <v>343</v>
      </c>
      <c r="I18" s="29" t="s">
        <v>344</v>
      </c>
    </row>
    <row r="19" spans="1:16381" x14ac:dyDescent="0.25">
      <c r="B19" s="122"/>
      <c r="C19" s="118"/>
      <c r="D19" s="28"/>
      <c r="E19" s="29"/>
      <c r="F19" s="29"/>
      <c r="G19" s="29"/>
      <c r="H19" s="29"/>
      <c r="I19" s="29"/>
    </row>
    <row r="20" spans="1:16381" x14ac:dyDescent="0.25">
      <c r="B20" s="213" t="s">
        <v>18</v>
      </c>
      <c r="C20" s="213"/>
      <c r="D20" s="127">
        <f>+'Հ3 Մաս 1 և 2'!E33</f>
        <v>0</v>
      </c>
      <c r="E20" s="127">
        <f>+'Հ3 Մաս 1 և 2'!F33</f>
        <v>0</v>
      </c>
      <c r="F20" s="127">
        <f>+'Հ3 Մաս 1 և 2'!G33</f>
        <v>1000000</v>
      </c>
      <c r="G20" s="127">
        <f>+'Հ3 Մաս 1 և 2'!H33</f>
        <v>1500000</v>
      </c>
      <c r="H20" s="127">
        <f>+'Հ3 Մաս 1 և 2'!I33</f>
        <v>2000000</v>
      </c>
      <c r="I20" s="27" t="s">
        <v>256</v>
      </c>
    </row>
    <row r="21" spans="1:16381" s="5" customFormat="1" ht="16.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row>
    <row r="22" spans="1:16381" ht="16.5" customHeight="1" x14ac:dyDescent="0.25"/>
    <row r="23" spans="1:16381" ht="16.5" customHeight="1" x14ac:dyDescent="0.25"/>
    <row r="24" spans="1:16381" x14ac:dyDescent="0.25">
      <c r="B24" s="13" t="s">
        <v>11</v>
      </c>
      <c r="C24" s="13" t="s">
        <v>12</v>
      </c>
    </row>
    <row r="25" spans="1:16381" x14ac:dyDescent="0.25">
      <c r="B25" s="19">
        <v>1086</v>
      </c>
      <c r="C25" s="114" t="s">
        <v>227</v>
      </c>
    </row>
    <row r="27" spans="1:16381" ht="15.75" x14ac:dyDescent="0.25">
      <c r="A27" s="4" t="s">
        <v>140</v>
      </c>
      <c r="C27" s="23"/>
      <c r="D27" s="23"/>
      <c r="E27" s="23"/>
      <c r="F27" s="23"/>
      <c r="G27" s="23"/>
      <c r="H27" s="23"/>
      <c r="I27" s="23"/>
    </row>
    <row r="29" spans="1:16381" x14ac:dyDescent="0.25">
      <c r="B29" s="119" t="s">
        <v>13</v>
      </c>
      <c r="C29" s="22" t="str">
        <f>+'Հ3 Մաս 1 և 2'!B40</f>
        <v>1086</v>
      </c>
      <c r="D29" s="208" t="s">
        <v>58</v>
      </c>
      <c r="E29" s="208"/>
      <c r="F29" s="208"/>
      <c r="G29" s="208"/>
      <c r="H29" s="208"/>
      <c r="I29" s="208"/>
    </row>
    <row r="30" spans="1:16381" x14ac:dyDescent="0.25">
      <c r="B30" s="119" t="s">
        <v>14</v>
      </c>
      <c r="C30" s="22">
        <f>+'Հ3 Մաս 1 և 2'!C48</f>
        <v>0</v>
      </c>
      <c r="D30" s="199" t="s">
        <v>162</v>
      </c>
      <c r="E30" s="199" t="s">
        <v>163</v>
      </c>
      <c r="F30" s="208" t="s">
        <v>15</v>
      </c>
      <c r="G30" s="208" t="s">
        <v>19</v>
      </c>
      <c r="H30" s="208" t="s">
        <v>165</v>
      </c>
      <c r="I30" s="217" t="s">
        <v>141</v>
      </c>
    </row>
    <row r="31" spans="1:16381" ht="57" customHeight="1" x14ac:dyDescent="0.25">
      <c r="B31" s="119" t="s">
        <v>4</v>
      </c>
      <c r="C31" s="22" t="str">
        <f>+'Հ3 Մաս 1 և 2'!D49</f>
        <v>Վերակառուցման և զարգացման միջազգային բանկի աջակցությամբ իրականացվող Մրցունակ եվ կլիմայադիմակայուն գյուղատնտեսության  ծրագրի շրջանակներում տրանսֆերտների տրամադրում գյուղական ենթակառուցվածքների վերականգնման և/կամ զարգացման նպատակով</v>
      </c>
      <c r="D31" s="214"/>
      <c r="E31" s="214"/>
      <c r="F31" s="208"/>
      <c r="G31" s="208"/>
      <c r="H31" s="208"/>
      <c r="I31" s="217"/>
    </row>
    <row r="32" spans="1:16381" ht="73.5" customHeight="1" x14ac:dyDescent="0.25">
      <c r="B32" s="119" t="s">
        <v>16</v>
      </c>
      <c r="C32" s="22" t="str">
        <f>+'Հ3 Մաս 1 և 2'!D51</f>
        <v>Ներդրումներ կլիմայախելամիտ գյուղատնտեսության մեջ գյուղացիական տնտեսությունների մակարդակով, մասնավորապես պարենային մշակաբույսերի և կենդանիների արտադրության և արտադրողականության բարձրացում, ջրհեղեղների և երաշտների նկատմամբ դիմակայունության բարձրացում,  շուկայական կապերի, լոգիստիկ բազայի և արժեշղթաների զարգացում, մասնավորապես Շուկայական արտադրության ավելացում, պարենային ապահովության բարելավում և ազգային պարենային համակարգի արդյունավետության բարձրացում, արժեքի ավելացում, արտահանման մրցունակության բարձրացում, և կանաչ տնտեսության աջակցություն, մասնավորապես՝ Գյուղատնտեսության ոլորտի աջակցության բարելավված ծրագրերի նախագծում և իրականացում, տվյալների ստեղծման և կառավարման, ծրագրերի կառավարման և ծառայությունների մատուցման բարելավված համակարգեր, գյուղատնտեսության աջակցության ծրագրերի համակցում Կանաչ տնտեսության պլանավորման մեջ:
 Ֆինանսական և ներդրումային, գործարար ուսուցողական, տեղեկատվական, խորհրդատվական աջակցություն գյուղատնտեսության մեջ ներգրավված տարբեր մակարդակների շահառուներին՝ ֆերմերներից, վերամշակող, լոգիստիկ, ագրոբիզնեսի ընկերություններին և մեծ թվով այլ շահառուների:</v>
      </c>
      <c r="D32" s="214"/>
      <c r="E32" s="214"/>
      <c r="F32" s="208"/>
      <c r="G32" s="208"/>
      <c r="H32" s="208"/>
      <c r="I32" s="217"/>
    </row>
    <row r="33" spans="2:9" ht="17.25" x14ac:dyDescent="0.25">
      <c r="B33" s="119" t="s">
        <v>142</v>
      </c>
      <c r="C33" s="22" t="str">
        <f>+'Հ3 Մաս 1 և 2'!D53</f>
        <v>Տրանսֆերտի տրամադրում</v>
      </c>
      <c r="D33" s="214"/>
      <c r="E33" s="214"/>
      <c r="F33" s="208"/>
      <c r="G33" s="208"/>
      <c r="H33" s="208"/>
      <c r="I33" s="217"/>
    </row>
    <row r="34" spans="2:9" x14ac:dyDescent="0.25">
      <c r="B34" s="129" t="s">
        <v>143</v>
      </c>
      <c r="C34" s="117"/>
      <c r="D34" s="215"/>
      <c r="E34" s="215"/>
      <c r="F34" s="216"/>
      <c r="G34" s="216"/>
      <c r="H34" s="216"/>
      <c r="I34" s="218"/>
    </row>
    <row r="35" spans="2:9" x14ac:dyDescent="0.25">
      <c r="B35" s="211" t="s">
        <v>17</v>
      </c>
      <c r="C35" s="212"/>
      <c r="D35" s="25"/>
      <c r="E35" s="25"/>
      <c r="F35" s="25"/>
      <c r="G35" s="25"/>
      <c r="H35" s="25"/>
      <c r="I35" s="26"/>
    </row>
    <row r="36" spans="2:9" x14ac:dyDescent="0.25">
      <c r="B36" s="130" t="s">
        <v>144</v>
      </c>
      <c r="C36" s="120" t="s">
        <v>64</v>
      </c>
      <c r="D36" s="30"/>
      <c r="E36" s="30"/>
      <c r="F36" s="30"/>
      <c r="G36" s="30"/>
      <c r="H36" s="30"/>
      <c r="I36" s="31"/>
    </row>
    <row r="37" spans="2:9" ht="40.5" x14ac:dyDescent="0.25">
      <c r="B37" s="122" t="s">
        <v>257</v>
      </c>
      <c r="C37" s="136" t="s">
        <v>258</v>
      </c>
      <c r="D37" s="28"/>
      <c r="E37" s="29"/>
      <c r="F37" s="128">
        <v>0</v>
      </c>
      <c r="G37" s="132">
        <v>5000</v>
      </c>
      <c r="H37" s="116">
        <v>5000</v>
      </c>
      <c r="I37" s="29"/>
    </row>
    <row r="38" spans="2:9" x14ac:dyDescent="0.25">
      <c r="B38" s="122" t="s">
        <v>257</v>
      </c>
      <c r="C38" s="136" t="s">
        <v>259</v>
      </c>
      <c r="D38" s="28"/>
      <c r="E38" s="29"/>
      <c r="F38" s="128">
        <v>10</v>
      </c>
      <c r="G38" s="132">
        <v>20</v>
      </c>
      <c r="H38" s="116">
        <v>30</v>
      </c>
      <c r="I38" s="29"/>
    </row>
    <row r="39" spans="2:9" ht="27" x14ac:dyDescent="0.25">
      <c r="B39" s="122" t="s">
        <v>257</v>
      </c>
      <c r="C39" s="136" t="s">
        <v>260</v>
      </c>
      <c r="D39" s="28"/>
      <c r="E39" s="29"/>
      <c r="F39" s="128">
        <v>0</v>
      </c>
      <c r="G39" s="132">
        <v>1</v>
      </c>
      <c r="H39" s="116">
        <v>1</v>
      </c>
      <c r="I39" s="29"/>
    </row>
    <row r="40" spans="2:9" ht="54" x14ac:dyDescent="0.25">
      <c r="B40" s="122" t="s">
        <v>257</v>
      </c>
      <c r="C40" s="136" t="s">
        <v>261</v>
      </c>
      <c r="D40" s="28"/>
      <c r="E40" s="29"/>
      <c r="F40" s="128">
        <v>1</v>
      </c>
      <c r="G40" s="132">
        <v>20</v>
      </c>
      <c r="H40" s="116">
        <v>20</v>
      </c>
      <c r="I40" s="29"/>
    </row>
    <row r="41" spans="2:9" x14ac:dyDescent="0.25">
      <c r="B41" s="213" t="s">
        <v>18</v>
      </c>
      <c r="C41" s="213"/>
      <c r="D41" s="127">
        <f>+'Հ3 Մաս 1 և 2'!E48</f>
        <v>0</v>
      </c>
      <c r="E41" s="127">
        <f>+'Հ3 Մաս 1 և 2'!F48</f>
        <v>0</v>
      </c>
      <c r="F41" s="127">
        <f>+'Հ3 Մաս 1 և 2'!G48</f>
        <v>120000</v>
      </c>
      <c r="G41" s="127">
        <f>+'Հ3 Մաս 1 և 2'!H48</f>
        <v>1200000</v>
      </c>
      <c r="H41" s="127">
        <f>+'Հ3 Մաս 1 և 2'!I48</f>
        <v>2400000</v>
      </c>
      <c r="I41" s="27">
        <v>2030</v>
      </c>
    </row>
    <row r="43" spans="2:9" x14ac:dyDescent="0.25">
      <c r="B43" s="119" t="s">
        <v>13</v>
      </c>
      <c r="C43" s="22" t="str">
        <f>+'Հ3 Մաս 1 և 2'!B40</f>
        <v>1086</v>
      </c>
      <c r="D43" s="208" t="s">
        <v>58</v>
      </c>
      <c r="E43" s="208"/>
      <c r="F43" s="208"/>
      <c r="G43" s="208"/>
      <c r="H43" s="208"/>
      <c r="I43" s="208"/>
    </row>
    <row r="44" spans="2:9" x14ac:dyDescent="0.25">
      <c r="B44" s="119" t="s">
        <v>14</v>
      </c>
      <c r="C44" s="22">
        <f>+'Հ3 Մաս 1 և 2'!C54</f>
        <v>0</v>
      </c>
      <c r="D44" s="199" t="s">
        <v>162</v>
      </c>
      <c r="E44" s="199" t="s">
        <v>163</v>
      </c>
      <c r="F44" s="208" t="s">
        <v>15</v>
      </c>
      <c r="G44" s="208" t="s">
        <v>19</v>
      </c>
      <c r="H44" s="208" t="s">
        <v>165</v>
      </c>
      <c r="I44" s="217" t="s">
        <v>141</v>
      </c>
    </row>
    <row r="45" spans="2:9" ht="57" customHeight="1" x14ac:dyDescent="0.25">
      <c r="B45" s="119" t="s">
        <v>4</v>
      </c>
      <c r="C45" s="22" t="str">
        <f>+'Հ3 Մաս 1 և 2'!D55</f>
        <v>Վերակառուցման և զարգացման միջազգային բանկի աջակցությամբ իրականացվող Մրցունակ եվ կլիմայադիմակայուն գյուղատնտեսության  ծրագրի համակարգում և ղեկավարում</v>
      </c>
      <c r="D45" s="214"/>
      <c r="E45" s="214"/>
      <c r="F45" s="208"/>
      <c r="G45" s="208"/>
      <c r="H45" s="208"/>
      <c r="I45" s="217"/>
    </row>
    <row r="46" spans="2:9" ht="69" customHeight="1" x14ac:dyDescent="0.25">
      <c r="B46" s="119" t="s">
        <v>16</v>
      </c>
      <c r="C46" s="22" t="str">
        <f>+'Հ3 Մաս 1 և 2'!D57</f>
        <v>Ներդրումներ կլիմայախելամիտ գյուղատնտեսության մեջ գյուղացիական տնտեսությունների մակարդակով, մասնավորապես պարենային մշակաբույսերի և կենդանիների արտադրության և արտադրողականության բարձրացում, ջրհեղեղների և երաշտների նկատմամբ դիմակայունության բարձրացում,  շուկայական կապերի, լոգիստիկ բազայի և արժեշղթաների զարգացում, մասնավորապես Շուկայական արտադրության ավելացում, պարենային ապահովության բարելավում և ազգային պարենային համակարգի արդյունավետության բարձրացում, արժեքի ավելացում, արտահանման մրցունակության բարձրացում, և կանաչ տնտեսության աջակցություն, մասնավորապես՝ Գյուղատնտեսության ոլորտի աջակցության բարելավված ծրագրերի նախագծում և իրականացում, տվյալների ստեղծման և կառավարման, ծրագրերի կառավարման և ծառայությունների մատուցման բարելավված համակարգեր, գյուղատնտեսության աջակցության ծրագրերի համակցում Կանաչ տնտեսության պլանավորման մեջ:
 Ֆինանսական և ներդրումային, գործարար ուսուցողական, տեղեկատվական, խորհրդատվական աջակցություն գյուղատնտեսության մեջ ներգրավված տարբեր մակարդակների շահառուներին՝ ֆերմերներից, վերամշակող, լոգիստիկ, ագրոբիզնեսի ընկերություններին և մեծ թվով այլ շահառուների:</v>
      </c>
      <c r="D46" s="214"/>
      <c r="E46" s="214"/>
      <c r="F46" s="208"/>
      <c r="G46" s="208"/>
      <c r="H46" s="208"/>
      <c r="I46" s="217"/>
    </row>
    <row r="47" spans="2:9" ht="60" customHeight="1" x14ac:dyDescent="0.25">
      <c r="B47" s="119" t="s">
        <v>142</v>
      </c>
      <c r="C47" s="22" t="str">
        <f>+'Հ3 Մաս 1 և 2'!D59</f>
        <v>Տրանսֆերտի տրամադրում</v>
      </c>
      <c r="D47" s="214"/>
      <c r="E47" s="214"/>
      <c r="F47" s="208"/>
      <c r="G47" s="208"/>
      <c r="H47" s="208"/>
      <c r="I47" s="217"/>
    </row>
    <row r="48" spans="2:9" x14ac:dyDescent="0.25">
      <c r="B48" s="129" t="s">
        <v>143</v>
      </c>
      <c r="C48" s="117"/>
      <c r="D48" s="215"/>
      <c r="E48" s="215"/>
      <c r="F48" s="216"/>
      <c r="G48" s="216"/>
      <c r="H48" s="216"/>
      <c r="I48" s="218"/>
    </row>
    <row r="49" spans="2:9" x14ac:dyDescent="0.25">
      <c r="B49" s="211" t="s">
        <v>17</v>
      </c>
      <c r="C49" s="212"/>
      <c r="D49" s="25"/>
      <c r="E49" s="25"/>
      <c r="F49" s="25"/>
      <c r="G49" s="25"/>
      <c r="H49" s="25"/>
      <c r="I49" s="26"/>
    </row>
    <row r="50" spans="2:9" x14ac:dyDescent="0.25">
      <c r="B50" s="130" t="s">
        <v>144</v>
      </c>
      <c r="C50" s="120" t="s">
        <v>64</v>
      </c>
      <c r="D50" s="30"/>
      <c r="E50" s="30"/>
      <c r="F50" s="30"/>
      <c r="G50" s="30"/>
      <c r="H50" s="30"/>
      <c r="I50" s="31"/>
    </row>
    <row r="51" spans="2:9" ht="27" x14ac:dyDescent="0.25">
      <c r="B51" s="122" t="s">
        <v>257</v>
      </c>
      <c r="C51" s="136" t="s">
        <v>262</v>
      </c>
      <c r="D51" s="28"/>
      <c r="E51" s="29"/>
      <c r="F51" s="128">
        <v>20</v>
      </c>
      <c r="G51" s="132">
        <v>1000</v>
      </c>
      <c r="H51" s="116">
        <v>1000</v>
      </c>
      <c r="I51" s="29"/>
    </row>
    <row r="52" spans="2:9" ht="54" x14ac:dyDescent="0.25">
      <c r="B52" s="122" t="s">
        <v>257</v>
      </c>
      <c r="C52" s="136" t="s">
        <v>261</v>
      </c>
      <c r="D52" s="28"/>
      <c r="E52" s="29"/>
      <c r="F52" s="128">
        <v>1</v>
      </c>
      <c r="G52" s="132">
        <v>20</v>
      </c>
      <c r="H52" s="116">
        <v>20</v>
      </c>
      <c r="I52" s="29"/>
    </row>
    <row r="53" spans="2:9" x14ac:dyDescent="0.25">
      <c r="B53" s="213" t="s">
        <v>18</v>
      </c>
      <c r="C53" s="213"/>
      <c r="D53" s="127">
        <f>+'Հ3 Մաս 1 և 2'!E54</f>
        <v>0</v>
      </c>
      <c r="E53" s="127">
        <f>+'Հ3 Մաս 1 և 2'!F54</f>
        <v>0</v>
      </c>
      <c r="F53" s="127">
        <f>+'Հ3 Մաս 1 և 2'!G54</f>
        <v>148000</v>
      </c>
      <c r="G53" s="127">
        <f>+'Հ3 Մաս 1 և 2'!H54</f>
        <v>248000</v>
      </c>
      <c r="H53" s="127">
        <f>+'Հ3 Մաս 1 և 2'!I54</f>
        <v>1200000</v>
      </c>
      <c r="I53" s="27">
        <v>2030</v>
      </c>
    </row>
    <row r="55" spans="2:9" x14ac:dyDescent="0.25">
      <c r="B55" s="119" t="s">
        <v>13</v>
      </c>
      <c r="C55" s="22" t="str">
        <f>+'Հ3 Մաս 1 և 2'!B40</f>
        <v>1086</v>
      </c>
      <c r="D55" s="208" t="s">
        <v>58</v>
      </c>
      <c r="E55" s="208"/>
      <c r="F55" s="208"/>
      <c r="G55" s="208"/>
      <c r="H55" s="208"/>
      <c r="I55" s="208"/>
    </row>
    <row r="56" spans="2:9" x14ac:dyDescent="0.25">
      <c r="B56" s="119" t="s">
        <v>14</v>
      </c>
      <c r="C56" s="22">
        <f>+'Հ3 Մաս 1 և 2'!C60</f>
        <v>0</v>
      </c>
      <c r="D56" s="199" t="s">
        <v>162</v>
      </c>
      <c r="E56" s="199" t="s">
        <v>163</v>
      </c>
      <c r="F56" s="208" t="s">
        <v>15</v>
      </c>
      <c r="G56" s="208" t="s">
        <v>19</v>
      </c>
      <c r="H56" s="208" t="s">
        <v>165</v>
      </c>
      <c r="I56" s="217" t="s">
        <v>141</v>
      </c>
    </row>
    <row r="57" spans="2:9" ht="57" customHeight="1" x14ac:dyDescent="0.25">
      <c r="B57" s="119" t="s">
        <v>4</v>
      </c>
      <c r="C57" s="22" t="str">
        <f>+'Հ3 Մաս 1 և 2'!D67</f>
        <v>Ասիական զարգացման բանկի աջակցությամբ իրականացվող "Կլիմայական փոփոխություններին հարմարեցվող 
պարենային անվտանգության բարձրացման" դրամաշնորհային ծրագիր</v>
      </c>
      <c r="D57" s="214"/>
      <c r="E57" s="214"/>
      <c r="F57" s="208"/>
      <c r="G57" s="208"/>
      <c r="H57" s="208"/>
      <c r="I57" s="217"/>
    </row>
    <row r="58" spans="2:9" ht="69" customHeight="1" x14ac:dyDescent="0.25">
      <c r="B58" s="119" t="s">
        <v>16</v>
      </c>
      <c r="C58" s="22" t="str">
        <f>+'Հ3 Մաս 1 և 2'!D69</f>
        <v>Ներդրումներ կլիմայադիմակայուն գյուղատնտեսության և պարենային անվտանգության բարձրացման նպատակով, ինչն ուղղվելու է երկու մարզերին՝ Շիրակի և Տավուշի, որտեղ փոքր ֆերմերները բախվում են բարձր աղքատության, պարենային անապահովության և կլիմայական ռիսկերի: Ծրագրի շրջանակներում կտրամադրի տասը գյուղերի կլիմայի դիմացկուն էներգետիկ լուծումներ՝ նվազեցնելու էներգիայի ծախսերը և խնայողությունները, որոնք վերաներդրվելու են համայնքային աջակցության համար կայուն գյուղատնտեսության զարգացման նպատակով, միջոցբերը կուղղվեն գյուղական համայնքներում կենսամակարդակի բարձրացմանը կլիմայի նկատմամբ կայուն գյուղատնտեսության աջակցության և տեղական եկամտաբեր ծրագրերի իրականացման միջոցով, ինչպեն նաև ծրագիրը կնպաստի Էկոնոմիկայի նախարարության ինստիտուցիոնալ կարողությունների հզորացմանը՝ կլիմայի հարմարվողականության պլանավորմանն աջակցելու և գյուղատնտեսության ոլորտում կլիմայական պայմաններին համապատասխան ներդրումային ծրագրեր մշակելու համար: Հիմնական ուղղություններն են 1. Կլիմայի նկատմամբ կայուն էներգետիկ լուծումների ներդնում, և հետագա կիրարկում, 2. Սննդի անվտանգության բարձրացման նպատակով կլիմայական խելացի գյուղատնտեսական տեխնոլոգիաների կիրարկում, 3. Ավելացնել էկոնոմիկայի նախարարության ինստիտուցիոնալ կարողությունները կլիմայախելացի գյուղատնտեսական պլանավորման ընդլայնման առումով:</v>
      </c>
      <c r="D58" s="214"/>
      <c r="E58" s="214"/>
      <c r="F58" s="208"/>
      <c r="G58" s="208"/>
      <c r="H58" s="208"/>
      <c r="I58" s="217"/>
    </row>
    <row r="59" spans="2:9" ht="60" customHeight="1" x14ac:dyDescent="0.25">
      <c r="B59" s="119" t="s">
        <v>142</v>
      </c>
      <c r="C59" s="22" t="str">
        <f>+'Հ3 Մաս 1 և 2'!D65</f>
        <v>Տրանսֆերտի տրամադրում</v>
      </c>
      <c r="D59" s="214"/>
      <c r="E59" s="214"/>
      <c r="F59" s="208"/>
      <c r="G59" s="208"/>
      <c r="H59" s="208"/>
      <c r="I59" s="217"/>
    </row>
    <row r="60" spans="2:9" x14ac:dyDescent="0.25">
      <c r="B60" s="129" t="s">
        <v>143</v>
      </c>
      <c r="C60" s="117"/>
      <c r="D60" s="215"/>
      <c r="E60" s="215"/>
      <c r="F60" s="216"/>
      <c r="G60" s="216"/>
      <c r="H60" s="216"/>
      <c r="I60" s="218"/>
    </row>
    <row r="61" spans="2:9" x14ac:dyDescent="0.25">
      <c r="B61" s="211" t="s">
        <v>17</v>
      </c>
      <c r="C61" s="212"/>
      <c r="D61" s="25"/>
      <c r="E61" s="25"/>
      <c r="F61" s="25"/>
      <c r="G61" s="25"/>
      <c r="H61" s="25"/>
      <c r="I61" s="26"/>
    </row>
    <row r="62" spans="2:9" x14ac:dyDescent="0.25">
      <c r="B62" s="130" t="s">
        <v>144</v>
      </c>
      <c r="C62" s="120" t="s">
        <v>64</v>
      </c>
      <c r="D62" s="30"/>
      <c r="E62" s="30"/>
      <c r="F62" s="30"/>
      <c r="G62" s="30"/>
      <c r="H62" s="30"/>
      <c r="I62" s="31"/>
    </row>
    <row r="63" spans="2:9" ht="27" x14ac:dyDescent="0.25">
      <c r="B63" s="122" t="s">
        <v>257</v>
      </c>
      <c r="C63" s="136" t="s">
        <v>263</v>
      </c>
      <c r="D63" s="28"/>
      <c r="E63" s="29"/>
      <c r="F63" s="128">
        <v>2</v>
      </c>
      <c r="G63" s="132">
        <v>2</v>
      </c>
      <c r="H63" s="116">
        <v>2</v>
      </c>
      <c r="I63" s="29"/>
    </row>
    <row r="64" spans="2:9" ht="27" x14ac:dyDescent="0.25">
      <c r="B64" s="122" t="s">
        <v>257</v>
      </c>
      <c r="C64" s="136" t="s">
        <v>264</v>
      </c>
      <c r="D64" s="28"/>
      <c r="E64" s="29"/>
      <c r="F64" s="128">
        <v>2</v>
      </c>
      <c r="G64" s="132">
        <v>4</v>
      </c>
      <c r="H64" s="116">
        <v>4</v>
      </c>
      <c r="I64" s="29"/>
    </row>
    <row r="65" spans="2:9" x14ac:dyDescent="0.25">
      <c r="B65" s="213" t="s">
        <v>18</v>
      </c>
      <c r="C65" s="213"/>
      <c r="D65" s="127">
        <f>+'Հ3 Մաս 1 և 2'!E60</f>
        <v>0</v>
      </c>
      <c r="E65" s="127">
        <f>+'Հ3 Մաս 1 և 2'!F60</f>
        <v>0</v>
      </c>
      <c r="F65" s="127">
        <f>+'Հ3 Մաս 1 և 2'!G60</f>
        <v>150000</v>
      </c>
      <c r="G65" s="127">
        <f>+'Հ3 Մաս 1 և 2'!H60</f>
        <v>200000</v>
      </c>
      <c r="H65" s="127">
        <f>+'Հ3 Մաս 1 և 2'!I60</f>
        <v>223509.6</v>
      </c>
      <c r="I65" s="27">
        <v>2027</v>
      </c>
    </row>
    <row r="67" spans="2:9" x14ac:dyDescent="0.25">
      <c r="B67" s="119" t="s">
        <v>13</v>
      </c>
      <c r="C67" s="22" t="str">
        <f>+'Հ3 Մաս 1 և 2'!B40</f>
        <v>1086</v>
      </c>
      <c r="D67" s="208" t="s">
        <v>58</v>
      </c>
      <c r="E67" s="208"/>
      <c r="F67" s="208"/>
      <c r="G67" s="208"/>
      <c r="H67" s="208"/>
      <c r="I67" s="208"/>
    </row>
    <row r="68" spans="2:9" x14ac:dyDescent="0.25">
      <c r="B68" s="119" t="s">
        <v>14</v>
      </c>
      <c r="C68" s="22">
        <f>+'Հ3 Մաս 1 և 2'!C66</f>
        <v>0</v>
      </c>
      <c r="D68" s="199" t="s">
        <v>162</v>
      </c>
      <c r="E68" s="199" t="s">
        <v>163</v>
      </c>
      <c r="F68" s="208" t="s">
        <v>15</v>
      </c>
      <c r="G68" s="208" t="s">
        <v>19</v>
      </c>
      <c r="H68" s="208" t="s">
        <v>165</v>
      </c>
      <c r="I68" s="217" t="s">
        <v>141</v>
      </c>
    </row>
    <row r="69" spans="2:9" ht="57" customHeight="1" x14ac:dyDescent="0.25">
      <c r="B69" s="119" t="s">
        <v>4</v>
      </c>
      <c r="C69" s="22" t="str">
        <f>+'Հ3 Մաս 1 և 2'!D67</f>
        <v>Ասիական զարգացման բանկի աջակցությամբ իրականացվող "Կլիմայական փոփոխություններին հարմարեցվող 
պարենային անվտանգության բարձրացման" դրամաշնորհային ծրագիր</v>
      </c>
      <c r="D69" s="214"/>
      <c r="E69" s="214"/>
      <c r="F69" s="208"/>
      <c r="G69" s="208"/>
      <c r="H69" s="208"/>
      <c r="I69" s="217"/>
    </row>
    <row r="70" spans="2:9" ht="69" customHeight="1" x14ac:dyDescent="0.25">
      <c r="B70" s="119" t="s">
        <v>16</v>
      </c>
      <c r="C70" s="22" t="str">
        <f>+'Հ3 Մաս 1 և 2'!D69</f>
        <v>Ներդրումներ կլիմայադիմակայուն գյուղատնտեսության և պարենային անվտանգության բարձրացման նպատակով, ինչն ուղղվելու է երկու մարզերին՝ Շիրակի և Տավուշի, որտեղ փոքր ֆերմերները բախվում են բարձր աղքատության, պարենային անապահովության և կլիմայական ռիսկերի: Ծրագրի շրջանակներում կտրամադրի տասը գյուղերի կլիմայի դիմացկուն էներգետիկ լուծումներ՝ նվազեցնելու էներգիայի ծախսերը և խնայողությունները, որոնք վերաներդրվելու են համայնքային աջակցության համար կայուն գյուղատնտեսության զարգացման նպատակով, միջոցբերը կուղղվեն գյուղական համայնքներում կենսամակարդակի բարձրացմանը կլիմայի նկատմամբ կայուն գյուղատնտեսության աջակցության և տեղական եկամտաբեր ծրագրերի իրականացման միջոցով, ինչպեն նաև ծրագիրը կնպաստի Էկոնոմիկայի նախարարության ինստիտուցիոնալ կարողությունների հզորացմանը՝ կլիմայի հարմարվողականության պլանավորմանն աջակցելու և գյուղատնտեսության ոլորտում կլիմայական պայմաններին համապատասխան ներդրումային ծրագրեր մշակելու համար: Հիմնական ուղղություններն են 1. Կլիմայի նկատմամբ կայուն էներգետիկ լուծումների ներդնում, և հետագա կիրարկում, 2. Սննդի անվտանգության բարձրացման նպատակով կլիմայական խելացի գյուղատնտեսական տեխնոլոգիաների կիրարկում, 3. Ավելացնել էկոնոմիկայի նախարարության ինստիտուցիոնալ կարողությունները կլիմայախելացի գյուղատնտեսական պլանավորման ընդլայնման առումով:</v>
      </c>
      <c r="D70" s="214"/>
      <c r="E70" s="214"/>
      <c r="F70" s="208"/>
      <c r="G70" s="208"/>
      <c r="H70" s="208"/>
      <c r="I70" s="217"/>
    </row>
    <row r="71" spans="2:9" ht="60" customHeight="1" x14ac:dyDescent="0.25">
      <c r="B71" s="119" t="s">
        <v>142</v>
      </c>
      <c r="C71" s="22" t="str">
        <f>+'Հ3 Մաս 1 և 2'!D71</f>
        <v>Տրանսֆերտի տրամադրում</v>
      </c>
      <c r="D71" s="214"/>
      <c r="E71" s="214"/>
      <c r="F71" s="208"/>
      <c r="G71" s="208"/>
      <c r="H71" s="208"/>
      <c r="I71" s="217"/>
    </row>
    <row r="72" spans="2:9" x14ac:dyDescent="0.25">
      <c r="B72" s="129" t="s">
        <v>143</v>
      </c>
      <c r="C72" s="117"/>
      <c r="D72" s="215"/>
      <c r="E72" s="215"/>
      <c r="F72" s="216"/>
      <c r="G72" s="216"/>
      <c r="H72" s="216"/>
      <c r="I72" s="218"/>
    </row>
    <row r="73" spans="2:9" x14ac:dyDescent="0.25">
      <c r="B73" s="211" t="s">
        <v>17</v>
      </c>
      <c r="C73" s="212"/>
      <c r="D73" s="25"/>
      <c r="E73" s="25"/>
      <c r="F73" s="25"/>
      <c r="G73" s="25"/>
      <c r="H73" s="25"/>
      <c r="I73" s="26"/>
    </row>
    <row r="74" spans="2:9" x14ac:dyDescent="0.25">
      <c r="B74" s="130" t="s">
        <v>144</v>
      </c>
      <c r="C74" s="120" t="s">
        <v>64</v>
      </c>
      <c r="D74" s="30"/>
      <c r="E74" s="30"/>
      <c r="F74" s="30"/>
      <c r="G74" s="30"/>
      <c r="H74" s="30"/>
      <c r="I74" s="31"/>
    </row>
    <row r="75" spans="2:9" x14ac:dyDescent="0.25">
      <c r="B75" s="122" t="s">
        <v>257</v>
      </c>
      <c r="C75" s="136" t="s">
        <v>265</v>
      </c>
      <c r="D75" s="28"/>
      <c r="E75" s="29"/>
      <c r="F75" s="128">
        <v>2</v>
      </c>
      <c r="G75" s="132">
        <v>3</v>
      </c>
      <c r="H75" s="116">
        <v>3</v>
      </c>
      <c r="I75" s="29"/>
    </row>
    <row r="76" spans="2:9" ht="27" x14ac:dyDescent="0.25">
      <c r="B76" s="122" t="s">
        <v>257</v>
      </c>
      <c r="C76" s="136" t="s">
        <v>266</v>
      </c>
      <c r="D76" s="28"/>
      <c r="E76" s="29"/>
      <c r="F76" s="128">
        <v>2</v>
      </c>
      <c r="G76" s="132">
        <v>3</v>
      </c>
      <c r="H76" s="116">
        <v>3</v>
      </c>
      <c r="I76" s="29"/>
    </row>
    <row r="77" spans="2:9" x14ac:dyDescent="0.25">
      <c r="B77" s="122" t="s">
        <v>257</v>
      </c>
      <c r="C77" s="136" t="s">
        <v>267</v>
      </c>
      <c r="D77" s="28"/>
      <c r="E77" s="29"/>
      <c r="F77" s="128">
        <v>2</v>
      </c>
      <c r="G77" s="132">
        <v>3</v>
      </c>
      <c r="H77" s="116">
        <v>3</v>
      </c>
      <c r="I77" s="29"/>
    </row>
    <row r="78" spans="2:9" ht="27" x14ac:dyDescent="0.25">
      <c r="B78" s="122" t="s">
        <v>257</v>
      </c>
      <c r="C78" s="136" t="s">
        <v>268</v>
      </c>
      <c r="D78" s="28"/>
      <c r="E78" s="29"/>
      <c r="F78" s="128">
        <v>80</v>
      </c>
      <c r="G78" s="132">
        <v>90</v>
      </c>
      <c r="H78" s="116">
        <v>90</v>
      </c>
      <c r="I78" s="29"/>
    </row>
    <row r="79" spans="2:9" x14ac:dyDescent="0.25">
      <c r="B79" s="213" t="s">
        <v>18</v>
      </c>
      <c r="C79" s="213"/>
      <c r="D79" s="127">
        <f>+'Հ3 Մաս 1 և 2'!E66</f>
        <v>0</v>
      </c>
      <c r="E79" s="127">
        <f>+'Հ3 Մաս 1 և 2'!F66</f>
        <v>0</v>
      </c>
      <c r="F79" s="127">
        <f>+'Հ3 Մաս 1 և 2'!G66</f>
        <v>200000</v>
      </c>
      <c r="G79" s="127">
        <f>+'Հ3 Մաս 1 և 2'!H66</f>
        <v>400000</v>
      </c>
      <c r="H79" s="127">
        <f>+'Հ3 Մաս 1 և 2'!I66</f>
        <v>252186.8</v>
      </c>
      <c r="I79" s="27">
        <v>2030</v>
      </c>
    </row>
    <row r="82" spans="1:9" x14ac:dyDescent="0.25">
      <c r="B82" s="13" t="s">
        <v>11</v>
      </c>
      <c r="C82" s="13" t="s">
        <v>12</v>
      </c>
    </row>
    <row r="83" spans="1:9" ht="25.5" x14ac:dyDescent="0.25">
      <c r="B83" s="19">
        <v>1104</v>
      </c>
      <c r="C83" s="22" t="s">
        <v>235</v>
      </c>
    </row>
    <row r="85" spans="1:9" ht="15.75" x14ac:dyDescent="0.25">
      <c r="A85" s="4" t="s">
        <v>140</v>
      </c>
      <c r="C85" s="23"/>
      <c r="D85" s="23"/>
      <c r="E85" s="23"/>
      <c r="F85" s="23"/>
      <c r="G85" s="23"/>
      <c r="H85" s="23"/>
      <c r="I85" s="23"/>
    </row>
    <row r="87" spans="1:9" x14ac:dyDescent="0.25">
      <c r="B87" s="119" t="s">
        <v>13</v>
      </c>
      <c r="C87" s="121">
        <v>1104</v>
      </c>
      <c r="D87" s="208" t="s">
        <v>58</v>
      </c>
      <c r="E87" s="208"/>
      <c r="F87" s="208"/>
      <c r="G87" s="208"/>
      <c r="H87" s="208"/>
      <c r="I87" s="208"/>
    </row>
    <row r="88" spans="1:9" ht="15" customHeight="1" x14ac:dyDescent="0.25">
      <c r="B88" s="119" t="s">
        <v>14</v>
      </c>
      <c r="C88" s="121">
        <v>11007</v>
      </c>
      <c r="D88" s="199" t="s">
        <v>162</v>
      </c>
      <c r="E88" s="199" t="s">
        <v>163</v>
      </c>
      <c r="F88" s="208" t="s">
        <v>15</v>
      </c>
      <c r="G88" s="208" t="s">
        <v>19</v>
      </c>
      <c r="H88" s="208" t="s">
        <v>165</v>
      </c>
      <c r="I88" s="217" t="s">
        <v>141</v>
      </c>
    </row>
    <row r="89" spans="1:9" x14ac:dyDescent="0.25">
      <c r="B89" s="119" t="s">
        <v>4</v>
      </c>
      <c r="C89" s="121" t="s">
        <v>241</v>
      </c>
      <c r="D89" s="214"/>
      <c r="E89" s="214"/>
      <c r="F89" s="208"/>
      <c r="G89" s="208"/>
      <c r="H89" s="208"/>
      <c r="I89" s="217"/>
    </row>
    <row r="90" spans="1:9" ht="51" x14ac:dyDescent="0.25">
      <c r="B90" s="119" t="s">
        <v>16</v>
      </c>
      <c r="C90" s="121" t="s">
        <v>242</v>
      </c>
      <c r="D90" s="214"/>
      <c r="E90" s="214"/>
      <c r="F90" s="208"/>
      <c r="G90" s="208"/>
      <c r="H90" s="208"/>
      <c r="I90" s="217"/>
    </row>
    <row r="91" spans="1:9" ht="17.25" x14ac:dyDescent="0.25">
      <c r="B91" s="119" t="s">
        <v>142</v>
      </c>
      <c r="C91" s="121" t="s">
        <v>243</v>
      </c>
      <c r="D91" s="214"/>
      <c r="E91" s="214"/>
      <c r="F91" s="208"/>
      <c r="G91" s="208"/>
      <c r="H91" s="208"/>
      <c r="I91" s="217"/>
    </row>
    <row r="92" spans="1:9" ht="25.5" x14ac:dyDescent="0.25">
      <c r="B92" s="129" t="s">
        <v>143</v>
      </c>
      <c r="C92" s="117" t="s">
        <v>269</v>
      </c>
      <c r="D92" s="215"/>
      <c r="E92" s="215"/>
      <c r="F92" s="216"/>
      <c r="G92" s="216"/>
      <c r="H92" s="216"/>
      <c r="I92" s="218"/>
    </row>
    <row r="93" spans="1:9" x14ac:dyDescent="0.25">
      <c r="B93" s="211" t="s">
        <v>17</v>
      </c>
      <c r="C93" s="212"/>
      <c r="D93" s="25"/>
      <c r="E93" s="25"/>
      <c r="F93" s="25"/>
      <c r="G93" s="25"/>
      <c r="H93" s="25"/>
      <c r="I93" s="26"/>
    </row>
    <row r="94" spans="1:9" x14ac:dyDescent="0.25">
      <c r="B94" s="130" t="s">
        <v>144</v>
      </c>
      <c r="C94" s="120" t="s">
        <v>64</v>
      </c>
      <c r="D94" s="30"/>
      <c r="E94" s="30"/>
      <c r="F94" s="30"/>
      <c r="G94" s="30"/>
      <c r="H94" s="30"/>
      <c r="I94" s="31"/>
    </row>
    <row r="95" spans="1:9" ht="25.5" x14ac:dyDescent="0.25">
      <c r="B95" s="122" t="s">
        <v>270</v>
      </c>
      <c r="C95" s="145" t="s">
        <v>271</v>
      </c>
      <c r="D95" s="28"/>
      <c r="E95" s="29"/>
      <c r="F95" s="146">
        <v>200</v>
      </c>
      <c r="G95" s="146">
        <v>200</v>
      </c>
      <c r="H95" s="146" t="s">
        <v>272</v>
      </c>
      <c r="I95" s="29"/>
    </row>
    <row r="96" spans="1:9" ht="25.5" x14ac:dyDescent="0.25">
      <c r="B96" s="122" t="s">
        <v>270</v>
      </c>
      <c r="C96" s="145" t="s">
        <v>273</v>
      </c>
      <c r="D96" s="28"/>
      <c r="E96" s="29"/>
      <c r="F96" s="146">
        <v>100</v>
      </c>
      <c r="G96" s="146">
        <v>100</v>
      </c>
      <c r="H96" s="146" t="s">
        <v>272</v>
      </c>
      <c r="I96" s="29"/>
    </row>
    <row r="97" spans="2:9" ht="25.5" x14ac:dyDescent="0.25">
      <c r="B97" s="122" t="s">
        <v>270</v>
      </c>
      <c r="C97" s="145" t="s">
        <v>274</v>
      </c>
      <c r="D97" s="28"/>
      <c r="E97" s="29"/>
      <c r="F97" s="146">
        <v>100</v>
      </c>
      <c r="G97" s="146">
        <v>100</v>
      </c>
      <c r="H97" s="146" t="s">
        <v>272</v>
      </c>
      <c r="I97" s="29"/>
    </row>
    <row r="98" spans="2:9" ht="38.25" x14ac:dyDescent="0.25">
      <c r="B98" s="122" t="s">
        <v>275</v>
      </c>
      <c r="C98" s="145" t="s">
        <v>276</v>
      </c>
      <c r="D98" s="28"/>
      <c r="E98" s="29"/>
      <c r="F98" s="146">
        <v>30</v>
      </c>
      <c r="G98" s="146">
        <v>30</v>
      </c>
      <c r="H98" s="146" t="s">
        <v>272</v>
      </c>
      <c r="I98" s="29"/>
    </row>
    <row r="99" spans="2:9" x14ac:dyDescent="0.25">
      <c r="B99" s="213" t="s">
        <v>18</v>
      </c>
      <c r="C99" s="213"/>
      <c r="D99" s="127">
        <f>+'Հ3 Մաս 1 և 2'!E81</f>
        <v>0</v>
      </c>
      <c r="E99" s="127">
        <f>+'Հ3 Մաս 1 և 2'!F81</f>
        <v>0</v>
      </c>
      <c r="F99" s="127">
        <f>+'Հ3 Մաս 1 և 2'!G81</f>
        <v>400000</v>
      </c>
      <c r="G99" s="127">
        <f>+'Հ3 Մաս 1 և 2'!H81</f>
        <v>400000</v>
      </c>
      <c r="H99" s="127">
        <f>+'Հ3 Մաս 1 և 2'!I81</f>
        <v>0</v>
      </c>
      <c r="I99" s="27"/>
    </row>
    <row r="100" spans="2:9" ht="16.5" customHeight="1" x14ac:dyDescent="0.25"/>
    <row r="101" spans="2:9" ht="16.5" customHeight="1" x14ac:dyDescent="0.25"/>
    <row r="102" spans="2:9" ht="16.5" customHeight="1" x14ac:dyDescent="0.25">
      <c r="B102" s="119" t="s">
        <v>13</v>
      </c>
      <c r="C102" s="121">
        <v>1104</v>
      </c>
      <c r="D102" s="208" t="s">
        <v>58</v>
      </c>
      <c r="E102" s="208"/>
      <c r="F102" s="208"/>
      <c r="G102" s="208"/>
      <c r="H102" s="208"/>
      <c r="I102" s="208"/>
    </row>
    <row r="103" spans="2:9" ht="16.5" customHeight="1" x14ac:dyDescent="0.25">
      <c r="B103" s="119" t="s">
        <v>14</v>
      </c>
      <c r="C103" s="121">
        <v>11008</v>
      </c>
      <c r="D103" s="199" t="s">
        <v>162</v>
      </c>
      <c r="E103" s="199" t="s">
        <v>163</v>
      </c>
      <c r="F103" s="208" t="s">
        <v>15</v>
      </c>
      <c r="G103" s="208" t="s">
        <v>19</v>
      </c>
      <c r="H103" s="208" t="s">
        <v>165</v>
      </c>
      <c r="I103" s="217" t="s">
        <v>141</v>
      </c>
    </row>
    <row r="104" spans="2:9" ht="16.5" customHeight="1" x14ac:dyDescent="0.25">
      <c r="B104" s="119" t="s">
        <v>4</v>
      </c>
      <c r="C104" s="121" t="s">
        <v>245</v>
      </c>
      <c r="D104" s="214"/>
      <c r="E104" s="214"/>
      <c r="F104" s="208"/>
      <c r="G104" s="208"/>
      <c r="H104" s="208"/>
      <c r="I104" s="217"/>
    </row>
    <row r="105" spans="2:9" ht="34.9" customHeight="1" x14ac:dyDescent="0.25">
      <c r="B105" s="119" t="s">
        <v>16</v>
      </c>
      <c r="C105" s="121" t="s">
        <v>246</v>
      </c>
      <c r="D105" s="214"/>
      <c r="E105" s="214"/>
      <c r="F105" s="208"/>
      <c r="G105" s="208"/>
      <c r="H105" s="208"/>
      <c r="I105" s="217"/>
    </row>
    <row r="106" spans="2:9" ht="16.5" customHeight="1" x14ac:dyDescent="0.25">
      <c r="B106" s="119" t="s">
        <v>142</v>
      </c>
      <c r="C106" s="121" t="s">
        <v>243</v>
      </c>
      <c r="D106" s="214"/>
      <c r="E106" s="214"/>
      <c r="F106" s="208"/>
      <c r="G106" s="208"/>
      <c r="H106" s="208"/>
      <c r="I106" s="217"/>
    </row>
    <row r="107" spans="2:9" ht="32.25" customHeight="1" x14ac:dyDescent="0.25">
      <c r="B107" s="129" t="s">
        <v>143</v>
      </c>
      <c r="C107" s="117" t="s">
        <v>277</v>
      </c>
      <c r="D107" s="215"/>
      <c r="E107" s="215"/>
      <c r="F107" s="216"/>
      <c r="G107" s="216"/>
      <c r="H107" s="216"/>
      <c r="I107" s="218"/>
    </row>
    <row r="108" spans="2:9" ht="16.5" customHeight="1" x14ac:dyDescent="0.25">
      <c r="B108" s="211" t="s">
        <v>17</v>
      </c>
      <c r="C108" s="212"/>
      <c r="D108" s="25"/>
      <c r="E108" s="25"/>
      <c r="F108" s="25"/>
      <c r="G108" s="25"/>
      <c r="H108" s="25"/>
      <c r="I108" s="26"/>
    </row>
    <row r="109" spans="2:9" ht="16.5" customHeight="1" x14ac:dyDescent="0.25">
      <c r="B109" s="130" t="s">
        <v>144</v>
      </c>
      <c r="C109" s="120" t="s">
        <v>64</v>
      </c>
      <c r="D109" s="30"/>
      <c r="E109" s="30"/>
      <c r="F109" s="30"/>
      <c r="G109" s="30"/>
      <c r="H109" s="30"/>
      <c r="I109" s="31"/>
    </row>
    <row r="110" spans="2:9" ht="16.5" customHeight="1" x14ac:dyDescent="0.25">
      <c r="B110" s="122" t="s">
        <v>270</v>
      </c>
      <c r="C110" s="145" t="s">
        <v>278</v>
      </c>
      <c r="D110" s="28"/>
      <c r="E110" s="29"/>
      <c r="F110" s="146">
        <v>1</v>
      </c>
      <c r="G110" s="146">
        <v>1</v>
      </c>
      <c r="H110" s="149">
        <v>1</v>
      </c>
      <c r="I110" s="29"/>
    </row>
    <row r="111" spans="2:9" ht="26.25" customHeight="1" x14ac:dyDescent="0.25">
      <c r="B111" s="122" t="s">
        <v>270</v>
      </c>
      <c r="C111" s="145" t="s">
        <v>279</v>
      </c>
      <c r="D111" s="28"/>
      <c r="E111" s="29"/>
      <c r="F111" s="146">
        <v>50</v>
      </c>
      <c r="G111" s="146">
        <v>50</v>
      </c>
      <c r="H111" s="146">
        <v>50</v>
      </c>
      <c r="I111" s="29"/>
    </row>
    <row r="112" spans="2:9" ht="16.5" customHeight="1" x14ac:dyDescent="0.25">
      <c r="B112" s="213" t="s">
        <v>18</v>
      </c>
      <c r="C112" s="213"/>
      <c r="D112" s="127">
        <f>+'Հ3 Մաս 1 և 2'!E87</f>
        <v>0</v>
      </c>
      <c r="E112" s="127">
        <f>+'Հ3 Մաս 1 և 2'!F87</f>
        <v>0</v>
      </c>
      <c r="F112" s="127">
        <f>+'Հ3 Մաս 1 և 2'!G87</f>
        <v>338400</v>
      </c>
      <c r="G112" s="127">
        <f>+'Հ3 Մաս 1 և 2'!H87</f>
        <v>338400</v>
      </c>
      <c r="H112" s="127">
        <f>+'Հ3 Մաս 1 և 2'!I87</f>
        <v>338400</v>
      </c>
      <c r="I112" s="27"/>
    </row>
    <row r="115" spans="1:9" s="156" customFormat="1" ht="14.25" x14ac:dyDescent="0.2">
      <c r="B115" s="157" t="s">
        <v>11</v>
      </c>
      <c r="C115" s="157" t="s">
        <v>12</v>
      </c>
    </row>
    <row r="116" spans="1:9" s="156" customFormat="1" ht="14.25" x14ac:dyDescent="0.2">
      <c r="B116" s="158">
        <v>1022</v>
      </c>
      <c r="C116" s="158" t="s">
        <v>317</v>
      </c>
    </row>
    <row r="117" spans="1:9" s="156" customFormat="1" ht="14.25" x14ac:dyDescent="0.2"/>
    <row r="118" spans="1:9" s="156" customFormat="1" ht="14.25" x14ac:dyDescent="0.2">
      <c r="A118" s="159" t="s">
        <v>318</v>
      </c>
      <c r="C118" s="160"/>
      <c r="D118" s="160"/>
      <c r="E118" s="160"/>
      <c r="F118" s="160"/>
      <c r="G118" s="160"/>
      <c r="H118" s="160"/>
      <c r="I118" s="160"/>
    </row>
    <row r="119" spans="1:9" s="156" customFormat="1" ht="14.25" x14ac:dyDescent="0.2"/>
    <row r="120" spans="1:9" s="156" customFormat="1" ht="14.25" x14ac:dyDescent="0.2">
      <c r="B120" s="161" t="s">
        <v>13</v>
      </c>
      <c r="C120" s="162">
        <v>1022</v>
      </c>
      <c r="D120" s="219" t="s">
        <v>58</v>
      </c>
      <c r="E120" s="219"/>
      <c r="F120" s="219"/>
      <c r="G120" s="219"/>
      <c r="H120" s="219"/>
      <c r="I120" s="219"/>
    </row>
    <row r="121" spans="1:9" s="156" customFormat="1" ht="14.25" x14ac:dyDescent="0.2">
      <c r="B121" s="161" t="s">
        <v>14</v>
      </c>
      <c r="C121" s="177">
        <f>+'Հ3 Մաս 1 և 2'!C100</f>
        <v>0</v>
      </c>
      <c r="D121" s="220" t="s">
        <v>162</v>
      </c>
      <c r="E121" s="220" t="s">
        <v>163</v>
      </c>
      <c r="F121" s="219" t="s">
        <v>15</v>
      </c>
      <c r="G121" s="219" t="s">
        <v>19</v>
      </c>
      <c r="H121" s="219" t="s">
        <v>165</v>
      </c>
      <c r="I121" s="224" t="s">
        <v>319</v>
      </c>
    </row>
    <row r="122" spans="1:9" s="156" customFormat="1" ht="31.5" x14ac:dyDescent="0.2">
      <c r="B122" s="161" t="s">
        <v>4</v>
      </c>
      <c r="C122" s="162" t="str">
        <f>+'Հ3 Մաս 1 և 2'!D101</f>
        <v>Ռեսուրսախնայող գյուղատնտեսության վերաբերյալ գյուղացիական տնտեսությունների մասնագիտական կարողությունների հզորացում և իրազեկվածության բարձրացում</v>
      </c>
      <c r="D122" s="221"/>
      <c r="E122" s="221"/>
      <c r="F122" s="219"/>
      <c r="G122" s="219"/>
      <c r="H122" s="219"/>
      <c r="I122" s="224"/>
    </row>
    <row r="123" spans="1:9" s="156" customFormat="1" ht="147" x14ac:dyDescent="0.2">
      <c r="B123" s="161" t="s">
        <v>16</v>
      </c>
      <c r="C123" s="177" t="str">
        <f>+'Հ3 Մաս 1 և 2'!D103</f>
        <v>Ռեսուրսախնայող գյուղատնտեսության վերաբերյալ գյուղացիական տնտեսությունների մասնագիտական կարողությունների հզորացման և իրազեկվածության բարձրացմանն ուղղված դասընթացների իրականացում՝ ըստ գյուղատնտեսական գոտիների խմբավորման (4 խմբեր) և հիմնական մշակաբույսերի տեխնոլոգիական ընդհանրության: Արդյունքում կներկայացվեն հողի անվար և նվազագույն մշակության, ոռոգման արդիական, բույսերի պաշտպանության գործընթացում ԱԹՍ կիրառման տեխնոլոգիաները: Հայաստանի ազգային ագրարային համալսարանի ուսումնափորձնական տնտեսություններում, ըստ անհրաժեշտության, որպես գործնական ցուցադրություն յուրաքանչյուր տարի գարնանը 1 հա-ի վրա դրանց իրականացման տարբերակների ներկայացում։
Գյուղատնտեսական միևնույն հողատարածքի բազմակի օգտագործման տեխնոլոգիաների ներկայացում տարբեր վեգետացիոն ժամանակահատված ունեցող մշակաբույսերի կիրառմաբ՝ յուրաքանչյուր տարի մեկական դասընթացի կազմակերպում</v>
      </c>
      <c r="D123" s="221"/>
      <c r="E123" s="221"/>
      <c r="F123" s="219"/>
      <c r="G123" s="219"/>
      <c r="H123" s="219"/>
      <c r="I123" s="224"/>
    </row>
    <row r="124" spans="1:9" s="156" customFormat="1" ht="16.5" x14ac:dyDescent="0.2">
      <c r="B124" s="161" t="s">
        <v>320</v>
      </c>
      <c r="C124" s="177" t="str">
        <f>+'Հ3 Մաս 1 և 2'!D105</f>
        <v>Տրանսֆերտի տրամադրում</v>
      </c>
      <c r="D124" s="221"/>
      <c r="E124" s="221"/>
      <c r="F124" s="219"/>
      <c r="G124" s="219"/>
      <c r="H124" s="219"/>
      <c r="I124" s="224"/>
    </row>
    <row r="125" spans="1:9" s="156" customFormat="1" ht="14.25" x14ac:dyDescent="0.2">
      <c r="B125" s="163" t="s">
        <v>321</v>
      </c>
      <c r="C125" s="164"/>
      <c r="D125" s="222"/>
      <c r="E125" s="222"/>
      <c r="F125" s="223"/>
      <c r="G125" s="223"/>
      <c r="H125" s="223"/>
      <c r="I125" s="225"/>
    </row>
    <row r="126" spans="1:9" s="156" customFormat="1" ht="14.25" x14ac:dyDescent="0.2">
      <c r="B126" s="226" t="s">
        <v>17</v>
      </c>
      <c r="C126" s="227"/>
      <c r="D126" s="165"/>
      <c r="E126" s="165"/>
      <c r="F126" s="165"/>
      <c r="G126" s="165"/>
      <c r="H126" s="165"/>
      <c r="I126" s="166"/>
    </row>
    <row r="127" spans="1:9" s="156" customFormat="1" ht="14.25" x14ac:dyDescent="0.2">
      <c r="B127" s="167" t="s">
        <v>322</v>
      </c>
      <c r="C127" s="168" t="s">
        <v>64</v>
      </c>
      <c r="D127" s="169"/>
      <c r="E127" s="169"/>
      <c r="F127" s="169"/>
      <c r="G127" s="169"/>
      <c r="H127" s="169"/>
      <c r="I127" s="170"/>
    </row>
    <row r="128" spans="1:9" s="156" customFormat="1" ht="14.25" x14ac:dyDescent="0.2">
      <c r="B128" s="171" t="s">
        <v>323</v>
      </c>
      <c r="C128" s="172" t="s">
        <v>324</v>
      </c>
      <c r="D128" s="173"/>
      <c r="E128" s="174"/>
      <c r="F128" s="174">
        <v>75</v>
      </c>
      <c r="G128" s="174">
        <v>75</v>
      </c>
      <c r="H128" s="174">
        <v>75</v>
      </c>
      <c r="I128" s="174"/>
    </row>
    <row r="129" spans="2:9" s="156" customFormat="1" ht="14.25" x14ac:dyDescent="0.2">
      <c r="B129" s="228" t="s">
        <v>18</v>
      </c>
      <c r="C129" s="228"/>
      <c r="D129" s="175">
        <f>+'Հ3 Մաս 1 և 2'!E100</f>
        <v>0</v>
      </c>
      <c r="E129" s="175">
        <f>+'Հ3 Մաս 1 և 2'!F100</f>
        <v>0</v>
      </c>
      <c r="F129" s="175">
        <f>+'Հ3 Մաս 1 և 2'!G100</f>
        <v>12700</v>
      </c>
      <c r="G129" s="175">
        <f>+'Հ3 Մաս 1 և 2'!H100</f>
        <v>12700</v>
      </c>
      <c r="H129" s="175">
        <f>+'Հ3 Մաս 1 և 2'!I100</f>
        <v>12700</v>
      </c>
      <c r="I129" s="176"/>
    </row>
    <row r="132" spans="2:9" s="156" customFormat="1" ht="14.25" x14ac:dyDescent="0.2">
      <c r="B132" s="161" t="s">
        <v>13</v>
      </c>
      <c r="C132" s="162">
        <v>1022</v>
      </c>
      <c r="D132" s="219" t="s">
        <v>58</v>
      </c>
      <c r="E132" s="219"/>
      <c r="F132" s="219"/>
      <c r="G132" s="219"/>
      <c r="H132" s="219"/>
      <c r="I132" s="219"/>
    </row>
    <row r="133" spans="2:9" s="156" customFormat="1" ht="14.25" x14ac:dyDescent="0.2">
      <c r="B133" s="161" t="s">
        <v>14</v>
      </c>
      <c r="C133" s="177">
        <f>+'Հ3 Մաս 1 և 2'!C106</f>
        <v>0</v>
      </c>
      <c r="D133" s="220" t="s">
        <v>162</v>
      </c>
      <c r="E133" s="220" t="s">
        <v>163</v>
      </c>
      <c r="F133" s="219" t="s">
        <v>15</v>
      </c>
      <c r="G133" s="219" t="s">
        <v>19</v>
      </c>
      <c r="H133" s="219" t="s">
        <v>165</v>
      </c>
      <c r="I133" s="224" t="s">
        <v>319</v>
      </c>
    </row>
    <row r="134" spans="2:9" s="156" customFormat="1" ht="21" x14ac:dyDescent="0.2">
      <c r="B134" s="161" t="s">
        <v>4</v>
      </c>
      <c r="C134" s="162" t="str">
        <f>+'Հ3 Մաս 1 և 2'!D107</f>
        <v>Սերմնաբուծությամբ և սերմարտադրությամբ զբաղվող սուբյեկտների և տնտեսությունների մասնագիտական կարողությունների հզորացում</v>
      </c>
      <c r="D134" s="221"/>
      <c r="E134" s="221"/>
      <c r="F134" s="219"/>
      <c r="G134" s="219"/>
      <c r="H134" s="219"/>
      <c r="I134" s="224"/>
    </row>
    <row r="135" spans="2:9" s="156" customFormat="1" ht="58.5" customHeight="1" x14ac:dyDescent="0.2">
      <c r="B135" s="161" t="s">
        <v>16</v>
      </c>
      <c r="C135" s="162" t="str">
        <f>+'Հ3 Մաս 1 և 2'!D109</f>
        <v>Սերմնաբուծությամբ և սերմարտադրությամբ զբաղվող տնտեսավարողների համար յուրաքանչյուր տարի 4 դասընթացի (առկա կամ հեռավար) կազմակերպում, ըստ մշակաբույսերի խմբերի՝ հացահատիկային, հատիկաընդեղեն, բանջար-բոստանային մշակաբույսերի և կերաբույսերի սերմնաբուծության առանձնահատկությունների, սերմնադաշտերի ագրոտեխնիկայի և ապրոբացիայի վերաբերյալ (յուրաքանչյուր խմբում՝ 10-15 մարդ)։
Մասնագիտական կարողությունների բարձրացման դասընթացների մասնակիցներին հավաստագրերի տրամադրում։</v>
      </c>
      <c r="D135" s="221"/>
      <c r="E135" s="221"/>
      <c r="F135" s="219"/>
      <c r="G135" s="219"/>
      <c r="H135" s="219"/>
      <c r="I135" s="224"/>
    </row>
    <row r="136" spans="2:9" s="156" customFormat="1" ht="16.5" x14ac:dyDescent="0.2">
      <c r="B136" s="161" t="s">
        <v>320</v>
      </c>
      <c r="C136" s="177" t="str">
        <f>+'Հ3 Մաս 1 և 2'!D111</f>
        <v>Տրանսֆերտի տրամադրում</v>
      </c>
      <c r="D136" s="221"/>
      <c r="E136" s="221"/>
      <c r="F136" s="219"/>
      <c r="G136" s="219"/>
      <c r="H136" s="219"/>
      <c r="I136" s="224"/>
    </row>
    <row r="137" spans="2:9" s="156" customFormat="1" ht="14.25" x14ac:dyDescent="0.2">
      <c r="B137" s="163" t="s">
        <v>321</v>
      </c>
      <c r="C137" s="164"/>
      <c r="D137" s="222"/>
      <c r="E137" s="222"/>
      <c r="F137" s="223"/>
      <c r="G137" s="223"/>
      <c r="H137" s="223"/>
      <c r="I137" s="225"/>
    </row>
    <row r="138" spans="2:9" s="156" customFormat="1" ht="14.25" x14ac:dyDescent="0.2">
      <c r="B138" s="226" t="s">
        <v>17</v>
      </c>
      <c r="C138" s="227"/>
      <c r="D138" s="165"/>
      <c r="E138" s="165"/>
      <c r="F138" s="165"/>
      <c r="G138" s="165"/>
      <c r="H138" s="165"/>
      <c r="I138" s="166"/>
    </row>
    <row r="139" spans="2:9" s="156" customFormat="1" ht="14.25" x14ac:dyDescent="0.2">
      <c r="B139" s="167" t="s">
        <v>322</v>
      </c>
      <c r="C139" s="168" t="s">
        <v>64</v>
      </c>
      <c r="D139" s="169"/>
      <c r="E139" s="169"/>
      <c r="F139" s="169"/>
      <c r="G139" s="169"/>
      <c r="H139" s="169"/>
      <c r="I139" s="170"/>
    </row>
    <row r="140" spans="2:9" s="156" customFormat="1" ht="21" x14ac:dyDescent="0.2">
      <c r="B140" s="171" t="s">
        <v>323</v>
      </c>
      <c r="C140" s="172" t="s">
        <v>325</v>
      </c>
      <c r="D140" s="173"/>
      <c r="E140" s="174"/>
      <c r="F140" s="174">
        <v>60</v>
      </c>
      <c r="G140" s="174">
        <v>60</v>
      </c>
      <c r="H140" s="174">
        <v>60</v>
      </c>
      <c r="I140" s="174"/>
    </row>
    <row r="141" spans="2:9" s="156" customFormat="1" ht="14.25" x14ac:dyDescent="0.2">
      <c r="B141" s="228" t="s">
        <v>18</v>
      </c>
      <c r="C141" s="228"/>
      <c r="D141" s="175">
        <f>+'Հ3 Մաս 1 և 2'!E106</f>
        <v>0</v>
      </c>
      <c r="E141" s="175">
        <f>+'Հ3 Մաս 1 և 2'!F106</f>
        <v>0</v>
      </c>
      <c r="F141" s="175">
        <f>+'Հ3 Մաս 1 և 2'!G106</f>
        <v>5000</v>
      </c>
      <c r="G141" s="175">
        <f>+'Հ3 Մաս 1 և 2'!H106</f>
        <v>5000</v>
      </c>
      <c r="H141" s="175">
        <f>+'Հ3 Մաս 1 և 2'!I106</f>
        <v>5000</v>
      </c>
      <c r="I141" s="176"/>
    </row>
    <row r="144" spans="2:9" s="156" customFormat="1" ht="14.25" x14ac:dyDescent="0.2">
      <c r="B144" s="161" t="s">
        <v>13</v>
      </c>
      <c r="C144" s="162">
        <v>1022</v>
      </c>
      <c r="D144" s="219" t="s">
        <v>58</v>
      </c>
      <c r="E144" s="219"/>
      <c r="F144" s="219"/>
      <c r="G144" s="219"/>
      <c r="H144" s="219"/>
      <c r="I144" s="219"/>
    </row>
    <row r="145" spans="2:9" s="156" customFormat="1" ht="14.25" x14ac:dyDescent="0.2">
      <c r="B145" s="161" t="s">
        <v>14</v>
      </c>
      <c r="C145" s="177">
        <f>+'Հ3 Մաս 1 և 2'!C118</f>
        <v>0</v>
      </c>
      <c r="D145" s="220" t="s">
        <v>162</v>
      </c>
      <c r="E145" s="220" t="s">
        <v>163</v>
      </c>
      <c r="F145" s="219" t="s">
        <v>15</v>
      </c>
      <c r="G145" s="219" t="s">
        <v>19</v>
      </c>
      <c r="H145" s="219" t="s">
        <v>165</v>
      </c>
      <c r="I145" s="224" t="s">
        <v>319</v>
      </c>
    </row>
    <row r="146" spans="2:9" s="156" customFormat="1" ht="14.25" x14ac:dyDescent="0.2">
      <c r="B146" s="161" t="s">
        <v>4</v>
      </c>
      <c r="C146" s="155" t="s">
        <v>315</v>
      </c>
      <c r="D146" s="221"/>
      <c r="E146" s="221"/>
      <c r="F146" s="219"/>
      <c r="G146" s="219"/>
      <c r="H146" s="219"/>
      <c r="I146" s="224"/>
    </row>
    <row r="147" spans="2:9" s="156" customFormat="1" ht="58.5" customHeight="1" x14ac:dyDescent="0.2">
      <c r="B147" s="161" t="s">
        <v>16</v>
      </c>
      <c r="C147" s="22" t="s">
        <v>316</v>
      </c>
      <c r="D147" s="221"/>
      <c r="E147" s="221"/>
      <c r="F147" s="219"/>
      <c r="G147" s="219"/>
      <c r="H147" s="219"/>
      <c r="I147" s="224"/>
    </row>
    <row r="148" spans="2:9" s="156" customFormat="1" ht="16.5" x14ac:dyDescent="0.2">
      <c r="B148" s="161" t="s">
        <v>320</v>
      </c>
      <c r="C148" s="22" t="s">
        <v>243</v>
      </c>
      <c r="D148" s="221"/>
      <c r="E148" s="221"/>
      <c r="F148" s="219"/>
      <c r="G148" s="219"/>
      <c r="H148" s="219"/>
      <c r="I148" s="224"/>
    </row>
    <row r="149" spans="2:9" s="156" customFormat="1" ht="14.25" x14ac:dyDescent="0.2">
      <c r="B149" s="163" t="s">
        <v>321</v>
      </c>
      <c r="C149" s="164"/>
      <c r="D149" s="222"/>
      <c r="E149" s="222"/>
      <c r="F149" s="223"/>
      <c r="G149" s="223"/>
      <c r="H149" s="223"/>
      <c r="I149" s="225"/>
    </row>
    <row r="150" spans="2:9" s="156" customFormat="1" ht="14.25" x14ac:dyDescent="0.2">
      <c r="B150" s="226" t="s">
        <v>17</v>
      </c>
      <c r="C150" s="227"/>
      <c r="D150" s="165"/>
      <c r="E150" s="165"/>
      <c r="F150" s="165"/>
      <c r="G150" s="165"/>
      <c r="H150" s="165"/>
      <c r="I150" s="166"/>
    </row>
    <row r="151" spans="2:9" s="156" customFormat="1" ht="14.25" x14ac:dyDescent="0.2">
      <c r="B151" s="167" t="s">
        <v>322</v>
      </c>
      <c r="C151" s="168" t="s">
        <v>64</v>
      </c>
      <c r="D151" s="169"/>
      <c r="E151" s="169"/>
      <c r="F151" s="169"/>
      <c r="G151" s="169"/>
      <c r="H151" s="169"/>
      <c r="I151" s="170"/>
    </row>
    <row r="152" spans="2:9" s="156" customFormat="1" ht="18" customHeight="1" x14ac:dyDescent="0.2">
      <c r="B152" s="171" t="s">
        <v>323</v>
      </c>
      <c r="C152" s="136" t="s">
        <v>326</v>
      </c>
      <c r="D152" s="173"/>
      <c r="E152" s="174"/>
      <c r="F152" s="178">
        <v>30</v>
      </c>
      <c r="G152" s="178">
        <v>30</v>
      </c>
      <c r="H152" s="179">
        <v>30</v>
      </c>
      <c r="I152" s="174"/>
    </row>
    <row r="153" spans="2:9" s="156" customFormat="1" ht="14.25" x14ac:dyDescent="0.2">
      <c r="B153" s="171" t="s">
        <v>323</v>
      </c>
      <c r="C153" s="136" t="s">
        <v>328</v>
      </c>
      <c r="D153" s="173"/>
      <c r="E153" s="174"/>
      <c r="F153" s="178">
        <v>20</v>
      </c>
      <c r="G153" s="178">
        <v>20</v>
      </c>
      <c r="H153" s="179">
        <v>20</v>
      </c>
      <c r="I153" s="174"/>
    </row>
    <row r="154" spans="2:9" s="156" customFormat="1" ht="39.75" customHeight="1" x14ac:dyDescent="0.2">
      <c r="B154" s="171" t="s">
        <v>323</v>
      </c>
      <c r="C154" s="136" t="s">
        <v>327</v>
      </c>
      <c r="D154" s="173"/>
      <c r="E154" s="174"/>
      <c r="F154" s="178">
        <v>20</v>
      </c>
      <c r="G154" s="178">
        <v>20</v>
      </c>
      <c r="H154" s="178">
        <v>20</v>
      </c>
      <c r="I154" s="174"/>
    </row>
    <row r="155" spans="2:9" s="156" customFormat="1" ht="27" x14ac:dyDescent="0.2">
      <c r="B155" s="171" t="s">
        <v>323</v>
      </c>
      <c r="C155" s="136" t="s">
        <v>329</v>
      </c>
      <c r="D155" s="173"/>
      <c r="E155" s="174"/>
      <c r="F155" s="178">
        <v>20</v>
      </c>
      <c r="G155" s="178">
        <v>20</v>
      </c>
      <c r="H155" s="179">
        <v>20</v>
      </c>
      <c r="I155" s="174"/>
    </row>
    <row r="156" spans="2:9" s="156" customFormat="1" ht="14.25" x14ac:dyDescent="0.2">
      <c r="B156" s="228" t="s">
        <v>18</v>
      </c>
      <c r="C156" s="228"/>
      <c r="D156" s="175">
        <f>+'Հ3 Մաս 1 և 2'!E112</f>
        <v>0</v>
      </c>
      <c r="E156" s="175">
        <f>+'Հ3 Մաս 1 և 2'!F112</f>
        <v>0</v>
      </c>
      <c r="F156" s="175">
        <f>+'Հ3 Մաս 1 և 2'!G112</f>
        <v>100000</v>
      </c>
      <c r="G156" s="175">
        <f>+'Հ3 Մաս 1 և 2'!H112</f>
        <v>100000</v>
      </c>
      <c r="H156" s="175">
        <f>+'Հ3 Մաս 1 և 2'!I112</f>
        <v>100000</v>
      </c>
      <c r="I156" s="176"/>
    </row>
  </sheetData>
  <mergeCells count="90">
    <mergeCell ref="B150:C150"/>
    <mergeCell ref="B156:C156"/>
    <mergeCell ref="B138:C138"/>
    <mergeCell ref="B141:C141"/>
    <mergeCell ref="D144:I144"/>
    <mergeCell ref="D145:D149"/>
    <mergeCell ref="E145:E149"/>
    <mergeCell ref="F145:F149"/>
    <mergeCell ref="G145:G149"/>
    <mergeCell ref="H145:H149"/>
    <mergeCell ref="I145:I149"/>
    <mergeCell ref="B126:C126"/>
    <mergeCell ref="B129:C129"/>
    <mergeCell ref="D132:I132"/>
    <mergeCell ref="D133:D137"/>
    <mergeCell ref="E133:E137"/>
    <mergeCell ref="F133:F137"/>
    <mergeCell ref="G133:G137"/>
    <mergeCell ref="H133:H137"/>
    <mergeCell ref="I133:I137"/>
    <mergeCell ref="B20:C20"/>
    <mergeCell ref="B16:C16"/>
    <mergeCell ref="D120:I120"/>
    <mergeCell ref="D121:D125"/>
    <mergeCell ref="E121:E125"/>
    <mergeCell ref="F121:F125"/>
    <mergeCell ref="G121:G125"/>
    <mergeCell ref="H121:H125"/>
    <mergeCell ref="I121:I125"/>
    <mergeCell ref="D29:I29"/>
    <mergeCell ref="D30:D34"/>
    <mergeCell ref="E30:E34"/>
    <mergeCell ref="F30:F34"/>
    <mergeCell ref="G30:G34"/>
    <mergeCell ref="H30:H34"/>
    <mergeCell ref="I30:I34"/>
    <mergeCell ref="B35:C35"/>
    <mergeCell ref="B41:C41"/>
    <mergeCell ref="D43:I43"/>
    <mergeCell ref="D44:D48"/>
    <mergeCell ref="D10:I10"/>
    <mergeCell ref="D11:D15"/>
    <mergeCell ref="E11:E15"/>
    <mergeCell ref="F11:F15"/>
    <mergeCell ref="G11:G15"/>
    <mergeCell ref="H11:H15"/>
    <mergeCell ref="I11:I15"/>
    <mergeCell ref="G44:G48"/>
    <mergeCell ref="H44:H48"/>
    <mergeCell ref="I44:I48"/>
    <mergeCell ref="E44:E48"/>
    <mergeCell ref="F44:F48"/>
    <mergeCell ref="B49:C49"/>
    <mergeCell ref="B53:C53"/>
    <mergeCell ref="D55:I55"/>
    <mergeCell ref="D56:D60"/>
    <mergeCell ref="E56:E60"/>
    <mergeCell ref="F56:F60"/>
    <mergeCell ref="G56:G60"/>
    <mergeCell ref="H56:H60"/>
    <mergeCell ref="I56:I60"/>
    <mergeCell ref="B61:C61"/>
    <mergeCell ref="B65:C65"/>
    <mergeCell ref="D67:I67"/>
    <mergeCell ref="D68:D72"/>
    <mergeCell ref="E68:E72"/>
    <mergeCell ref="F68:F72"/>
    <mergeCell ref="G68:G72"/>
    <mergeCell ref="H68:H72"/>
    <mergeCell ref="I68:I72"/>
    <mergeCell ref="B73:C73"/>
    <mergeCell ref="B79:C79"/>
    <mergeCell ref="D87:I87"/>
    <mergeCell ref="D88:D92"/>
    <mergeCell ref="E88:E92"/>
    <mergeCell ref="F88:F92"/>
    <mergeCell ref="G88:G92"/>
    <mergeCell ref="H88:H92"/>
    <mergeCell ref="I88:I92"/>
    <mergeCell ref="B108:C108"/>
    <mergeCell ref="B112:C112"/>
    <mergeCell ref="B93:C93"/>
    <mergeCell ref="B99:C99"/>
    <mergeCell ref="D102:I102"/>
    <mergeCell ref="D103:D107"/>
    <mergeCell ref="E103:E107"/>
    <mergeCell ref="F103:F107"/>
    <mergeCell ref="G103:G107"/>
    <mergeCell ref="H103:H107"/>
    <mergeCell ref="I103:I107"/>
  </mergeCells>
  <pageMargins left="0.2" right="0.2" top="0.25" bottom="0.2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L72"/>
  <sheetViews>
    <sheetView topLeftCell="A40" workbookViewId="0">
      <selection activeCell="G48" sqref="G48"/>
    </sheetView>
  </sheetViews>
  <sheetFormatPr defaultRowHeight="15" x14ac:dyDescent="0.25"/>
  <cols>
    <col min="1" max="1" width="6" customWidth="1"/>
    <col min="2" max="4" width="14.140625" customWidth="1"/>
    <col min="5" max="5" width="12.28515625" customWidth="1"/>
    <col min="6" max="6" width="11.140625" customWidth="1"/>
    <col min="7" max="7" width="42.5703125" customWidth="1"/>
    <col min="8" max="8" width="21" customWidth="1"/>
    <col min="9" max="9" width="18.42578125" customWidth="1"/>
    <col min="10" max="11" width="20.42578125" customWidth="1"/>
    <col min="12" max="12" width="19.7109375" customWidth="1"/>
  </cols>
  <sheetData>
    <row r="1" spans="1:12" x14ac:dyDescent="0.25">
      <c r="A1" s="4" t="s">
        <v>65</v>
      </c>
    </row>
    <row r="3" spans="1:12" ht="29.25" customHeight="1" x14ac:dyDescent="0.25">
      <c r="B3" s="229" t="s">
        <v>145</v>
      </c>
      <c r="C3" s="229"/>
      <c r="D3" s="229"/>
      <c r="E3" s="229" t="s">
        <v>20</v>
      </c>
      <c r="F3" s="229"/>
      <c r="G3" s="230" t="s">
        <v>192</v>
      </c>
      <c r="H3" s="230" t="s">
        <v>198</v>
      </c>
      <c r="I3" s="230" t="s">
        <v>197</v>
      </c>
      <c r="J3" s="230" t="s">
        <v>196</v>
      </c>
      <c r="K3" s="230" t="s">
        <v>195</v>
      </c>
      <c r="L3" s="230" t="s">
        <v>194</v>
      </c>
    </row>
    <row r="4" spans="1:12" ht="126" customHeight="1" x14ac:dyDescent="0.25">
      <c r="B4" s="98" t="s">
        <v>21</v>
      </c>
      <c r="C4" s="98" t="s">
        <v>22</v>
      </c>
      <c r="D4" s="98" t="s">
        <v>23</v>
      </c>
      <c r="E4" s="12" t="s">
        <v>3</v>
      </c>
      <c r="F4" s="12" t="s">
        <v>39</v>
      </c>
      <c r="G4" s="231"/>
      <c r="H4" s="231"/>
      <c r="I4" s="231"/>
      <c r="J4" s="231"/>
      <c r="K4" s="231"/>
      <c r="L4" s="231"/>
    </row>
    <row r="5" spans="1:12" x14ac:dyDescent="0.25">
      <c r="B5" s="53"/>
      <c r="C5" s="53"/>
      <c r="D5" s="53"/>
      <c r="E5" s="12"/>
      <c r="F5" s="12"/>
      <c r="G5" s="98" t="s">
        <v>32</v>
      </c>
      <c r="H5" s="100" t="e">
        <f>+H6+H13+H37</f>
        <v>#REF!</v>
      </c>
      <c r="I5" s="100" t="e">
        <f>+I6+I13+I37</f>
        <v>#REF!</v>
      </c>
      <c r="J5" s="100" t="e">
        <f>+J6+J13+J37+J49</f>
        <v>#REF!</v>
      </c>
      <c r="K5" s="100" t="e">
        <f>+K6+K13+K37+K49</f>
        <v>#REF!</v>
      </c>
      <c r="L5" s="100" t="e">
        <f>+L6+L13+L37+L49</f>
        <v>#REF!</v>
      </c>
    </row>
    <row r="6" spans="1:12" s="115" customFormat="1" ht="34.5" x14ac:dyDescent="0.25">
      <c r="B6" s="139"/>
      <c r="C6" s="139"/>
      <c r="D6" s="139"/>
      <c r="E6" s="123">
        <v>1165</v>
      </c>
      <c r="F6" s="123"/>
      <c r="G6" s="135" t="s">
        <v>217</v>
      </c>
      <c r="H6" s="124" t="e">
        <f>+H8+#REF!+#REF!</f>
        <v>#REF!</v>
      </c>
      <c r="I6" s="124" t="e">
        <f>+I8+#REF!+#REF!</f>
        <v>#REF!</v>
      </c>
      <c r="J6" s="124" t="e">
        <f>+J8+#REF!+#REF!</f>
        <v>#REF!</v>
      </c>
      <c r="K6" s="124" t="e">
        <f>+K8+#REF!+#REF!</f>
        <v>#REF!</v>
      </c>
      <c r="L6" s="124" t="e">
        <f>+L8+#REF!+#REF!</f>
        <v>#REF!</v>
      </c>
    </row>
    <row r="7" spans="1:12" x14ac:dyDescent="0.25">
      <c r="B7" s="45"/>
      <c r="C7" s="45"/>
      <c r="D7" s="45"/>
      <c r="E7" s="44"/>
      <c r="F7" s="44"/>
      <c r="G7" s="58" t="s">
        <v>190</v>
      </c>
      <c r="H7" s="44"/>
      <c r="I7" s="44"/>
      <c r="J7" s="44"/>
      <c r="K7" s="44"/>
      <c r="L7" s="44"/>
    </row>
    <row r="8" spans="1:12" s="131" customFormat="1" ht="51" x14ac:dyDescent="0.25">
      <c r="B8" s="137"/>
      <c r="C8" s="137"/>
      <c r="D8" s="137"/>
      <c r="E8" s="125"/>
      <c r="F8" s="125">
        <v>12004</v>
      </c>
      <c r="G8" s="138" t="s">
        <v>214</v>
      </c>
      <c r="H8" s="133">
        <f>+H10</f>
        <v>0</v>
      </c>
      <c r="I8" s="133">
        <f t="shared" ref="I8:L8" si="0">+I10</f>
        <v>0</v>
      </c>
      <c r="J8" s="133">
        <f t="shared" si="0"/>
        <v>1000000</v>
      </c>
      <c r="K8" s="133">
        <f t="shared" si="0"/>
        <v>1500000</v>
      </c>
      <c r="L8" s="133">
        <f t="shared" si="0"/>
        <v>2000000</v>
      </c>
    </row>
    <row r="9" spans="1:12" x14ac:dyDescent="0.25">
      <c r="B9" s="45"/>
      <c r="C9" s="45"/>
      <c r="D9" s="45"/>
      <c r="E9" s="44"/>
      <c r="F9" s="44"/>
      <c r="G9" s="58" t="s">
        <v>193</v>
      </c>
      <c r="H9" s="44"/>
      <c r="I9" s="44"/>
      <c r="J9" s="44"/>
      <c r="K9" s="44"/>
      <c r="L9" s="44"/>
    </row>
    <row r="10" spans="1:12" x14ac:dyDescent="0.25">
      <c r="B10" s="45"/>
      <c r="C10" s="45"/>
      <c r="D10" s="45"/>
      <c r="E10" s="44"/>
      <c r="F10" s="44"/>
      <c r="G10" s="59" t="s">
        <v>280</v>
      </c>
      <c r="H10" s="126">
        <f>+H12</f>
        <v>0</v>
      </c>
      <c r="I10" s="126">
        <f t="shared" ref="I10:L10" si="1">+I12</f>
        <v>0</v>
      </c>
      <c r="J10" s="126">
        <f t="shared" si="1"/>
        <v>1000000</v>
      </c>
      <c r="K10" s="126">
        <f t="shared" si="1"/>
        <v>1500000</v>
      </c>
      <c r="L10" s="126">
        <f t="shared" si="1"/>
        <v>2000000</v>
      </c>
    </row>
    <row r="11" spans="1:12" ht="38.25" x14ac:dyDescent="0.25">
      <c r="B11" s="45"/>
      <c r="C11" s="45"/>
      <c r="D11" s="45"/>
      <c r="E11" s="44"/>
      <c r="F11" s="44"/>
      <c r="G11" s="58" t="s">
        <v>191</v>
      </c>
      <c r="H11" s="44"/>
      <c r="I11" s="44"/>
      <c r="J11" s="44"/>
      <c r="K11" s="44"/>
      <c r="L11" s="44"/>
    </row>
    <row r="12" spans="1:12" x14ac:dyDescent="0.25">
      <c r="B12" s="45"/>
      <c r="C12" s="45"/>
      <c r="D12" s="45"/>
      <c r="E12" s="44"/>
      <c r="F12" s="44"/>
      <c r="G12" s="58" t="s">
        <v>345</v>
      </c>
      <c r="H12" s="126">
        <f>+'Հ3 Մաս 1 և 2'!E33</f>
        <v>0</v>
      </c>
      <c r="I12" s="126">
        <f>+'Հ3 Մաս 1 և 2'!F33</f>
        <v>0</v>
      </c>
      <c r="J12" s="126">
        <f>+'Հ3 Մաս 1 և 2'!G33</f>
        <v>1000000</v>
      </c>
      <c r="K12" s="126">
        <f>+'Հ3 Մաս 1 և 2'!H33</f>
        <v>1500000</v>
      </c>
      <c r="L12" s="126">
        <f>+'Հ3 Մաս 1 և 2'!I33</f>
        <v>2000000</v>
      </c>
    </row>
    <row r="13" spans="1:12" s="115" customFormat="1" ht="34.5" x14ac:dyDescent="0.25">
      <c r="B13" s="139"/>
      <c r="C13" s="139"/>
      <c r="D13" s="139"/>
      <c r="E13" s="123">
        <v>1086</v>
      </c>
      <c r="F13" s="123"/>
      <c r="G13" s="135" t="s">
        <v>227</v>
      </c>
      <c r="H13" s="124">
        <f>+H15+H20+H26+H32</f>
        <v>0</v>
      </c>
      <c r="I13" s="124">
        <f t="shared" ref="I13:L13" si="2">+I15+I20+I26+I32</f>
        <v>0</v>
      </c>
      <c r="J13" s="124">
        <f t="shared" si="2"/>
        <v>618000</v>
      </c>
      <c r="K13" s="124">
        <f t="shared" si="2"/>
        <v>2048000</v>
      </c>
      <c r="L13" s="124">
        <f t="shared" si="2"/>
        <v>4075696.4</v>
      </c>
    </row>
    <row r="14" spans="1:12" x14ac:dyDescent="0.25">
      <c r="B14" s="45"/>
      <c r="C14" s="45"/>
      <c r="D14" s="45"/>
      <c r="E14" s="44"/>
      <c r="F14" s="44"/>
      <c r="G14" s="58" t="s">
        <v>190</v>
      </c>
      <c r="H14" s="44"/>
      <c r="I14" s="44"/>
      <c r="J14" s="44"/>
      <c r="K14" s="44"/>
      <c r="L14" s="44"/>
    </row>
    <row r="15" spans="1:12" s="131" customFormat="1" ht="76.5" x14ac:dyDescent="0.25">
      <c r="B15" s="137"/>
      <c r="C15" s="137"/>
      <c r="D15" s="137"/>
      <c r="E15" s="125"/>
      <c r="F15" s="44"/>
      <c r="G15" s="138" t="s">
        <v>222</v>
      </c>
      <c r="H15" s="133">
        <f>+H17</f>
        <v>0</v>
      </c>
      <c r="I15" s="133">
        <f t="shared" ref="I15:L15" si="3">+I17</f>
        <v>0</v>
      </c>
      <c r="J15" s="133">
        <f t="shared" si="3"/>
        <v>120000</v>
      </c>
      <c r="K15" s="133">
        <f t="shared" si="3"/>
        <v>1200000</v>
      </c>
      <c r="L15" s="133">
        <f t="shared" si="3"/>
        <v>2400000</v>
      </c>
    </row>
    <row r="16" spans="1:12" x14ac:dyDescent="0.25">
      <c r="B16" s="45"/>
      <c r="C16" s="45"/>
      <c r="D16" s="45"/>
      <c r="E16" s="44"/>
      <c r="F16" s="44"/>
      <c r="G16" s="58" t="s">
        <v>193</v>
      </c>
      <c r="H16" s="44"/>
      <c r="I16" s="44"/>
      <c r="J16" s="44"/>
      <c r="K16" s="44"/>
      <c r="L16" s="44"/>
    </row>
    <row r="17" spans="2:12" x14ac:dyDescent="0.25">
      <c r="B17" s="45"/>
      <c r="C17" s="45"/>
      <c r="D17" s="45"/>
      <c r="E17" s="44"/>
      <c r="F17" s="44"/>
      <c r="G17" s="59" t="s">
        <v>280</v>
      </c>
      <c r="H17" s="126">
        <f>+H19</f>
        <v>0</v>
      </c>
      <c r="I17" s="126">
        <f t="shared" ref="I17:L17" si="4">+I19</f>
        <v>0</v>
      </c>
      <c r="J17" s="126">
        <f t="shared" si="4"/>
        <v>120000</v>
      </c>
      <c r="K17" s="126">
        <f t="shared" si="4"/>
        <v>1200000</v>
      </c>
      <c r="L17" s="126">
        <f t="shared" si="4"/>
        <v>2400000</v>
      </c>
    </row>
    <row r="18" spans="2:12" ht="38.25" x14ac:dyDescent="0.25">
      <c r="B18" s="45"/>
      <c r="C18" s="45"/>
      <c r="D18" s="45"/>
      <c r="E18" s="44"/>
      <c r="F18" s="44"/>
      <c r="G18" s="58" t="s">
        <v>191</v>
      </c>
      <c r="H18" s="44"/>
      <c r="I18" s="44"/>
      <c r="J18" s="44"/>
      <c r="K18" s="44"/>
      <c r="L18" s="44"/>
    </row>
    <row r="19" spans="2:12" x14ac:dyDescent="0.25">
      <c r="B19" s="45"/>
      <c r="C19" s="45"/>
      <c r="D19" s="45"/>
      <c r="E19" s="44"/>
      <c r="F19" s="44"/>
      <c r="G19" s="58" t="s">
        <v>281</v>
      </c>
      <c r="H19" s="126">
        <f>+'Հ3 Մաս 1 և 2'!E48</f>
        <v>0</v>
      </c>
      <c r="I19" s="126">
        <f>+'Հ3 Մաս 1 և 2'!F48</f>
        <v>0</v>
      </c>
      <c r="J19" s="126">
        <f>+'Հ3 Մաս 1 և 2'!G48</f>
        <v>120000</v>
      </c>
      <c r="K19" s="126">
        <f>+'Հ3 Մաս 1 և 2'!H48</f>
        <v>1200000</v>
      </c>
      <c r="L19" s="126">
        <f>+'Հ3 Մաս 1 և 2'!I48</f>
        <v>2400000</v>
      </c>
    </row>
    <row r="20" spans="2:12" s="131" customFormat="1" ht="51" x14ac:dyDescent="0.25">
      <c r="B20" s="137"/>
      <c r="C20" s="137"/>
      <c r="D20" s="137"/>
      <c r="E20" s="125"/>
      <c r="F20" s="44"/>
      <c r="G20" s="138" t="s">
        <v>225</v>
      </c>
      <c r="H20" s="133">
        <f>+H22</f>
        <v>0</v>
      </c>
      <c r="I20" s="133">
        <f t="shared" ref="I20:L20" si="5">+I22</f>
        <v>0</v>
      </c>
      <c r="J20" s="133">
        <f t="shared" si="5"/>
        <v>148000</v>
      </c>
      <c r="K20" s="133">
        <f t="shared" si="5"/>
        <v>248000</v>
      </c>
      <c r="L20" s="133">
        <f t="shared" si="5"/>
        <v>1200000</v>
      </c>
    </row>
    <row r="21" spans="2:12" x14ac:dyDescent="0.25">
      <c r="B21" s="45"/>
      <c r="C21" s="45"/>
      <c r="D21" s="45"/>
      <c r="E21" s="44"/>
      <c r="F21" s="44"/>
      <c r="G21" s="58" t="s">
        <v>193</v>
      </c>
      <c r="H21" s="44"/>
      <c r="I21" s="44"/>
      <c r="J21" s="44"/>
      <c r="K21" s="44"/>
      <c r="L21" s="44"/>
    </row>
    <row r="22" spans="2:12" x14ac:dyDescent="0.25">
      <c r="B22" s="45"/>
      <c r="C22" s="45"/>
      <c r="D22" s="45"/>
      <c r="E22" s="44"/>
      <c r="F22" s="44"/>
      <c r="G22" s="59" t="s">
        <v>280</v>
      </c>
      <c r="H22" s="126">
        <f>+H24+H25</f>
        <v>0</v>
      </c>
      <c r="I22" s="126">
        <f t="shared" ref="I22:L22" si="6">+I24+I25</f>
        <v>0</v>
      </c>
      <c r="J22" s="126">
        <f t="shared" si="6"/>
        <v>148000</v>
      </c>
      <c r="K22" s="126">
        <f t="shared" si="6"/>
        <v>248000</v>
      </c>
      <c r="L22" s="126">
        <f t="shared" si="6"/>
        <v>1200000</v>
      </c>
    </row>
    <row r="23" spans="2:12" ht="38.25" x14ac:dyDescent="0.25">
      <c r="B23" s="45"/>
      <c r="C23" s="45"/>
      <c r="D23" s="45"/>
      <c r="E23" s="44"/>
      <c r="F23" s="44"/>
      <c r="G23" s="58" t="s">
        <v>191</v>
      </c>
      <c r="H23" s="44"/>
      <c r="I23" s="44"/>
      <c r="J23" s="44"/>
      <c r="K23" s="44"/>
      <c r="L23" s="44"/>
    </row>
    <row r="24" spans="2:12" x14ac:dyDescent="0.25">
      <c r="B24" s="45"/>
      <c r="C24" s="45"/>
      <c r="D24" s="45"/>
      <c r="E24" s="44"/>
      <c r="F24" s="44"/>
      <c r="G24" s="134" t="s">
        <v>282</v>
      </c>
      <c r="H24" s="126">
        <f>+'Հ3 Մաս 1 և 2'!E44</f>
        <v>0</v>
      </c>
      <c r="I24" s="126">
        <f>+'Հ3 Մաս 1 և 2'!F44</f>
        <v>0</v>
      </c>
      <c r="J24" s="126">
        <v>48000</v>
      </c>
      <c r="K24" s="126">
        <v>48000</v>
      </c>
      <c r="L24" s="126">
        <v>50000</v>
      </c>
    </row>
    <row r="25" spans="2:12" x14ac:dyDescent="0.25">
      <c r="B25" s="45"/>
      <c r="C25" s="45"/>
      <c r="D25" s="45"/>
      <c r="E25" s="44"/>
      <c r="F25" s="44"/>
      <c r="G25" s="134" t="s">
        <v>283</v>
      </c>
      <c r="H25" s="44"/>
      <c r="I25" s="44"/>
      <c r="J25" s="126">
        <v>100000</v>
      </c>
      <c r="K25" s="126">
        <v>200000</v>
      </c>
      <c r="L25" s="126">
        <v>1150000</v>
      </c>
    </row>
    <row r="26" spans="2:12" s="131" customFormat="1" ht="51" x14ac:dyDescent="0.25">
      <c r="B26" s="137"/>
      <c r="C26" s="137"/>
      <c r="D26" s="137"/>
      <c r="E26" s="125"/>
      <c r="F26" s="44"/>
      <c r="G26" s="138" t="s">
        <v>230</v>
      </c>
      <c r="H26" s="133">
        <f>+H28</f>
        <v>0</v>
      </c>
      <c r="I26" s="133">
        <f t="shared" ref="I26:L26" si="7">+I28</f>
        <v>0</v>
      </c>
      <c r="J26" s="133">
        <f t="shared" si="7"/>
        <v>150000</v>
      </c>
      <c r="K26" s="133">
        <f t="shared" si="7"/>
        <v>200000</v>
      </c>
      <c r="L26" s="133">
        <f t="shared" si="7"/>
        <v>223509.6</v>
      </c>
    </row>
    <row r="27" spans="2:12" x14ac:dyDescent="0.25">
      <c r="B27" s="45"/>
      <c r="C27" s="45"/>
      <c r="D27" s="45"/>
      <c r="E27" s="44"/>
      <c r="F27" s="44"/>
      <c r="G27" s="58" t="s">
        <v>193</v>
      </c>
      <c r="H27" s="44"/>
      <c r="I27" s="44"/>
      <c r="J27" s="44"/>
      <c r="K27" s="44"/>
      <c r="L27" s="44"/>
    </row>
    <row r="28" spans="2:12" x14ac:dyDescent="0.25">
      <c r="B28" s="45"/>
      <c r="C28" s="45"/>
      <c r="D28" s="45"/>
      <c r="E28" s="44"/>
      <c r="F28" s="44"/>
      <c r="G28" s="59" t="s">
        <v>280</v>
      </c>
      <c r="H28" s="126">
        <f>+H30+H31</f>
        <v>0</v>
      </c>
      <c r="I28" s="126">
        <f t="shared" ref="I28:L28" si="8">+I30+I31</f>
        <v>0</v>
      </c>
      <c r="J28" s="126">
        <f t="shared" si="8"/>
        <v>150000</v>
      </c>
      <c r="K28" s="126">
        <f t="shared" si="8"/>
        <v>200000</v>
      </c>
      <c r="L28" s="126">
        <f t="shared" si="8"/>
        <v>223509.6</v>
      </c>
    </row>
    <row r="29" spans="2:12" ht="38.25" x14ac:dyDescent="0.25">
      <c r="B29" s="45"/>
      <c r="C29" s="45"/>
      <c r="D29" s="45"/>
      <c r="E29" s="44"/>
      <c r="F29" s="44"/>
      <c r="G29" s="58" t="s">
        <v>191</v>
      </c>
      <c r="H29" s="44"/>
      <c r="I29" s="44"/>
      <c r="J29" s="44"/>
      <c r="K29" s="44"/>
      <c r="L29" s="44"/>
    </row>
    <row r="30" spans="2:12" x14ac:dyDescent="0.25">
      <c r="B30" s="45"/>
      <c r="C30" s="45"/>
      <c r="D30" s="45"/>
      <c r="E30" s="44"/>
      <c r="F30" s="44"/>
      <c r="G30" s="134" t="s">
        <v>282</v>
      </c>
      <c r="H30" s="126">
        <f>+'Հ3 Մաս 1 և 2'!E50</f>
        <v>0</v>
      </c>
      <c r="I30" s="126">
        <f>+'Հ3 Մաս 1 և 2'!F50</f>
        <v>0</v>
      </c>
      <c r="J30" s="126">
        <v>50000</v>
      </c>
      <c r="K30" s="126">
        <v>50000</v>
      </c>
      <c r="L30" s="126">
        <v>50000</v>
      </c>
    </row>
    <row r="31" spans="2:12" x14ac:dyDescent="0.25">
      <c r="B31" s="45"/>
      <c r="C31" s="45"/>
      <c r="D31" s="45"/>
      <c r="E31" s="44"/>
      <c r="F31" s="44"/>
      <c r="G31" s="134" t="s">
        <v>283</v>
      </c>
      <c r="H31" s="44"/>
      <c r="I31" s="44"/>
      <c r="J31" s="126">
        <v>100000</v>
      </c>
      <c r="K31" s="126">
        <v>150000</v>
      </c>
      <c r="L31" s="126">
        <v>173509.6</v>
      </c>
    </row>
    <row r="32" spans="2:12" s="131" customFormat="1" ht="51" x14ac:dyDescent="0.25">
      <c r="B32" s="137"/>
      <c r="C32" s="137"/>
      <c r="D32" s="137"/>
      <c r="E32" s="125"/>
      <c r="F32" s="44"/>
      <c r="G32" s="138" t="s">
        <v>230</v>
      </c>
      <c r="H32" s="133">
        <f>+H34</f>
        <v>0</v>
      </c>
      <c r="I32" s="133">
        <f t="shared" ref="I32:L32" si="9">+I34</f>
        <v>0</v>
      </c>
      <c r="J32" s="133">
        <f t="shared" si="9"/>
        <v>200000</v>
      </c>
      <c r="K32" s="133">
        <f t="shared" si="9"/>
        <v>400000</v>
      </c>
      <c r="L32" s="133">
        <f t="shared" si="9"/>
        <v>252186.8</v>
      </c>
    </row>
    <row r="33" spans="2:12" x14ac:dyDescent="0.25">
      <c r="B33" s="45"/>
      <c r="C33" s="45"/>
      <c r="D33" s="45"/>
      <c r="E33" s="44"/>
      <c r="F33" s="44"/>
      <c r="G33" s="58" t="s">
        <v>193</v>
      </c>
      <c r="H33" s="44"/>
      <c r="I33" s="44"/>
      <c r="J33" s="44"/>
      <c r="K33" s="44"/>
      <c r="L33" s="44"/>
    </row>
    <row r="34" spans="2:12" x14ac:dyDescent="0.25">
      <c r="B34" s="45"/>
      <c r="C34" s="45"/>
      <c r="D34" s="45"/>
      <c r="E34" s="44"/>
      <c r="F34" s="44"/>
      <c r="G34" s="59" t="s">
        <v>280</v>
      </c>
      <c r="H34" s="126">
        <f>+H36</f>
        <v>0</v>
      </c>
      <c r="I34" s="126">
        <f t="shared" ref="I34:L34" si="10">+I36</f>
        <v>0</v>
      </c>
      <c r="J34" s="126">
        <f t="shared" si="10"/>
        <v>200000</v>
      </c>
      <c r="K34" s="126">
        <f t="shared" si="10"/>
        <v>400000</v>
      </c>
      <c r="L34" s="126">
        <f t="shared" si="10"/>
        <v>252186.8</v>
      </c>
    </row>
    <row r="35" spans="2:12" ht="38.25" x14ac:dyDescent="0.25">
      <c r="B35" s="45"/>
      <c r="C35" s="45"/>
      <c r="D35" s="45"/>
      <c r="E35" s="44"/>
      <c r="F35" s="44"/>
      <c r="G35" s="58" t="s">
        <v>191</v>
      </c>
      <c r="H35" s="44"/>
      <c r="I35" s="44"/>
      <c r="J35" s="44"/>
      <c r="K35" s="44"/>
      <c r="L35" s="44"/>
    </row>
    <row r="36" spans="2:12" x14ac:dyDescent="0.25">
      <c r="B36" s="45"/>
      <c r="C36" s="45"/>
      <c r="D36" s="45"/>
      <c r="E36" s="44"/>
      <c r="F36" s="44"/>
      <c r="G36" s="58" t="s">
        <v>281</v>
      </c>
      <c r="H36" s="126">
        <f>+'Հ3 Մաս 1 և 2'!E66</f>
        <v>0</v>
      </c>
      <c r="I36" s="126">
        <f>+'Հ3 Մաս 1 և 2'!F66</f>
        <v>0</v>
      </c>
      <c r="J36" s="126">
        <f>+'Հ3 Մաս 1 և 2'!G66</f>
        <v>200000</v>
      </c>
      <c r="K36" s="126">
        <f>+'Հ3 Մաս 1 և 2'!H66</f>
        <v>400000</v>
      </c>
      <c r="L36" s="126">
        <f>+'Հ3 Մաս 1 և 2'!I66</f>
        <v>252186.8</v>
      </c>
    </row>
    <row r="37" spans="2:12" s="115" customFormat="1" ht="69" x14ac:dyDescent="0.25">
      <c r="B37" s="139"/>
      <c r="C37" s="139"/>
      <c r="D37" s="139"/>
      <c r="E37" s="123">
        <v>1104</v>
      </c>
      <c r="F37" s="123"/>
      <c r="G37" s="135" t="s">
        <v>235</v>
      </c>
      <c r="H37" s="124">
        <f>+H39+H44</f>
        <v>0</v>
      </c>
      <c r="I37" s="124">
        <f t="shared" ref="I37:L37" si="11">+I39+I44</f>
        <v>0</v>
      </c>
      <c r="J37" s="124">
        <f t="shared" si="11"/>
        <v>738400</v>
      </c>
      <c r="K37" s="124">
        <f t="shared" si="11"/>
        <v>738400</v>
      </c>
      <c r="L37" s="124">
        <f t="shared" si="11"/>
        <v>338400</v>
      </c>
    </row>
    <row r="38" spans="2:12" x14ac:dyDescent="0.25">
      <c r="B38" s="45"/>
      <c r="C38" s="45"/>
      <c r="D38" s="45"/>
      <c r="E38" s="44"/>
      <c r="F38" s="44"/>
      <c r="G38" s="58" t="s">
        <v>190</v>
      </c>
      <c r="H38" s="44"/>
      <c r="I38" s="44"/>
      <c r="J38" s="44"/>
      <c r="K38" s="44"/>
      <c r="L38" s="44"/>
    </row>
    <row r="39" spans="2:12" s="131" customFormat="1" x14ac:dyDescent="0.25">
      <c r="B39" s="137"/>
      <c r="C39" s="137"/>
      <c r="D39" s="137"/>
      <c r="E39" s="125"/>
      <c r="F39" s="44">
        <v>11007</v>
      </c>
      <c r="G39" s="138" t="s">
        <v>241</v>
      </c>
      <c r="H39" s="133">
        <f>+H41</f>
        <v>0</v>
      </c>
      <c r="I39" s="133">
        <f t="shared" ref="I39:L39" si="12">+I41</f>
        <v>0</v>
      </c>
      <c r="J39" s="133">
        <f t="shared" si="12"/>
        <v>400000</v>
      </c>
      <c r="K39" s="133">
        <f t="shared" si="12"/>
        <v>400000</v>
      </c>
      <c r="L39" s="133">
        <f t="shared" si="12"/>
        <v>0</v>
      </c>
    </row>
    <row r="40" spans="2:12" x14ac:dyDescent="0.25">
      <c r="B40" s="45"/>
      <c r="C40" s="45"/>
      <c r="D40" s="45"/>
      <c r="E40" s="44"/>
      <c r="F40" s="44"/>
      <c r="G40" s="58" t="s">
        <v>193</v>
      </c>
      <c r="H40" s="44"/>
      <c r="I40" s="44"/>
      <c r="J40" s="44"/>
      <c r="K40" s="44"/>
      <c r="L40" s="44"/>
    </row>
    <row r="41" spans="2:12" x14ac:dyDescent="0.25">
      <c r="B41" s="45"/>
      <c r="C41" s="45"/>
      <c r="D41" s="45"/>
      <c r="E41" s="44"/>
      <c r="F41" s="44"/>
      <c r="G41" s="59" t="s">
        <v>280</v>
      </c>
      <c r="H41" s="126">
        <f>+H43</f>
        <v>0</v>
      </c>
      <c r="I41" s="126">
        <f t="shared" ref="I41:L41" si="13">+I43</f>
        <v>0</v>
      </c>
      <c r="J41" s="126">
        <f t="shared" si="13"/>
        <v>400000</v>
      </c>
      <c r="K41" s="126">
        <f t="shared" si="13"/>
        <v>400000</v>
      </c>
      <c r="L41" s="126">
        <f t="shared" si="13"/>
        <v>0</v>
      </c>
    </row>
    <row r="42" spans="2:12" ht="38.25" x14ac:dyDescent="0.25">
      <c r="B42" s="45"/>
      <c r="C42" s="45"/>
      <c r="D42" s="45"/>
      <c r="E42" s="44"/>
      <c r="F42" s="44"/>
      <c r="G42" s="58" t="s">
        <v>191</v>
      </c>
      <c r="H42" s="44"/>
      <c r="I42" s="44"/>
      <c r="J42" s="44"/>
      <c r="K42" s="44"/>
      <c r="L42" s="44"/>
    </row>
    <row r="43" spans="2:12" x14ac:dyDescent="0.25">
      <c r="B43" s="45"/>
      <c r="C43" s="45"/>
      <c r="D43" s="45"/>
      <c r="E43" s="44"/>
      <c r="F43" s="44"/>
      <c r="G43" s="44" t="s">
        <v>284</v>
      </c>
      <c r="H43" s="126">
        <f>+'Հ3 Մաս 1 և 2'!E81</f>
        <v>0</v>
      </c>
      <c r="I43" s="126">
        <f>+'Հ3 Մաս 1 և 2'!F81</f>
        <v>0</v>
      </c>
      <c r="J43" s="126">
        <f>+'Հ3 Մաս 1 և 2'!G81</f>
        <v>400000</v>
      </c>
      <c r="K43" s="126">
        <f>+'Հ3 Մաս 1 և 2'!H81</f>
        <v>400000</v>
      </c>
      <c r="L43" s="126">
        <f>+'Հ3 Մաս 1 և 2'!I81</f>
        <v>0</v>
      </c>
    </row>
    <row r="44" spans="2:12" s="131" customFormat="1" ht="25.5" x14ac:dyDescent="0.25">
      <c r="B44" s="137"/>
      <c r="C44" s="137"/>
      <c r="D44" s="137"/>
      <c r="E44" s="125"/>
      <c r="F44" s="44">
        <v>11008</v>
      </c>
      <c r="G44" s="22" t="s">
        <v>245</v>
      </c>
      <c r="H44" s="133">
        <f>+H46</f>
        <v>0</v>
      </c>
      <c r="I44" s="133">
        <f t="shared" ref="I44:L44" si="14">+I46</f>
        <v>0</v>
      </c>
      <c r="J44" s="133">
        <f t="shared" si="14"/>
        <v>338400</v>
      </c>
      <c r="K44" s="133">
        <f t="shared" si="14"/>
        <v>338400</v>
      </c>
      <c r="L44" s="133">
        <f t="shared" si="14"/>
        <v>338400</v>
      </c>
    </row>
    <row r="45" spans="2:12" x14ac:dyDescent="0.25">
      <c r="B45" s="45"/>
      <c r="C45" s="45"/>
      <c r="D45" s="45"/>
      <c r="E45" s="44"/>
      <c r="F45" s="44"/>
      <c r="G45" s="58" t="s">
        <v>193</v>
      </c>
      <c r="H45" s="44"/>
      <c r="I45" s="44"/>
      <c r="J45" s="44"/>
      <c r="K45" s="44"/>
      <c r="L45" s="44"/>
    </row>
    <row r="46" spans="2:12" x14ac:dyDescent="0.25">
      <c r="B46" s="45"/>
      <c r="C46" s="45"/>
      <c r="D46" s="45"/>
      <c r="E46" s="44"/>
      <c r="F46" s="44"/>
      <c r="G46" s="59" t="s">
        <v>280</v>
      </c>
      <c r="H46" s="126">
        <f>+H48</f>
        <v>0</v>
      </c>
      <c r="I46" s="126">
        <f t="shared" ref="I46:L46" si="15">+I48</f>
        <v>0</v>
      </c>
      <c r="J46" s="126">
        <f t="shared" si="15"/>
        <v>338400</v>
      </c>
      <c r="K46" s="126">
        <f t="shared" si="15"/>
        <v>338400</v>
      </c>
      <c r="L46" s="126">
        <f t="shared" si="15"/>
        <v>338400</v>
      </c>
    </row>
    <row r="47" spans="2:12" ht="38.25" x14ac:dyDescent="0.25">
      <c r="B47" s="45"/>
      <c r="C47" s="45"/>
      <c r="D47" s="45"/>
      <c r="E47" s="44"/>
      <c r="F47" s="44"/>
      <c r="G47" s="58" t="s">
        <v>191</v>
      </c>
      <c r="H47" s="44"/>
      <c r="I47" s="44"/>
      <c r="J47" s="44"/>
      <c r="K47" s="44"/>
      <c r="L47" s="44"/>
    </row>
    <row r="48" spans="2:12" x14ac:dyDescent="0.25">
      <c r="B48" s="45"/>
      <c r="C48" s="45"/>
      <c r="D48" s="45"/>
      <c r="E48" s="44"/>
      <c r="F48" s="44"/>
      <c r="G48" s="44" t="s">
        <v>284</v>
      </c>
      <c r="H48" s="126">
        <f>+'Հ3 Մաս 1 և 2'!E87</f>
        <v>0</v>
      </c>
      <c r="I48" s="126">
        <f>+'Հ3 Մաս 1 և 2'!F87</f>
        <v>0</v>
      </c>
      <c r="J48" s="126">
        <f>+'Հ3 Մաս 1 և 2'!G87</f>
        <v>338400</v>
      </c>
      <c r="K48" s="126">
        <f>+'Հ3 Մաս 1 և 2'!H87</f>
        <v>338400</v>
      </c>
      <c r="L48" s="126">
        <f>+'Հ3 Մաս 1 և 2'!I87</f>
        <v>338400</v>
      </c>
    </row>
    <row r="49" spans="2:12" s="115" customFormat="1" ht="34.5" x14ac:dyDescent="0.25">
      <c r="B49" s="139"/>
      <c r="C49" s="139"/>
      <c r="D49" s="139"/>
      <c r="E49" s="123">
        <v>1022</v>
      </c>
      <c r="F49" s="123"/>
      <c r="G49" s="135" t="s">
        <v>308</v>
      </c>
      <c r="H49" s="124">
        <f>+H51+H56</f>
        <v>0</v>
      </c>
      <c r="I49" s="124">
        <f t="shared" ref="I49" si="16">+I51+I56</f>
        <v>0</v>
      </c>
      <c r="J49" s="124">
        <f>+J51+J56+J61</f>
        <v>117700</v>
      </c>
      <c r="K49" s="124">
        <f t="shared" ref="K49:L49" si="17">+K51+K56+K61</f>
        <v>117700</v>
      </c>
      <c r="L49" s="124">
        <f t="shared" si="17"/>
        <v>117700</v>
      </c>
    </row>
    <row r="50" spans="2:12" x14ac:dyDescent="0.25">
      <c r="B50" s="45"/>
      <c r="C50" s="45"/>
      <c r="D50" s="45"/>
      <c r="E50" s="44"/>
      <c r="F50" s="44"/>
      <c r="G50" s="58" t="s">
        <v>190</v>
      </c>
      <c r="H50" s="44"/>
      <c r="I50" s="44"/>
      <c r="J50" s="44"/>
      <c r="K50" s="44"/>
      <c r="L50" s="44"/>
    </row>
    <row r="51" spans="2:12" s="131" customFormat="1" ht="54" x14ac:dyDescent="0.25">
      <c r="B51" s="137"/>
      <c r="C51" s="137"/>
      <c r="D51" s="137"/>
      <c r="E51" s="125"/>
      <c r="F51" s="44"/>
      <c r="G51" s="154" t="s">
        <v>311</v>
      </c>
      <c r="H51" s="133">
        <f>+H53</f>
        <v>0</v>
      </c>
      <c r="I51" s="133">
        <f t="shared" ref="I51:L51" si="18">+I53</f>
        <v>0</v>
      </c>
      <c r="J51" s="133">
        <f t="shared" si="18"/>
        <v>12700</v>
      </c>
      <c r="K51" s="133">
        <f t="shared" si="18"/>
        <v>12700</v>
      </c>
      <c r="L51" s="133">
        <f t="shared" si="18"/>
        <v>12700</v>
      </c>
    </row>
    <row r="52" spans="2:12" x14ac:dyDescent="0.25">
      <c r="B52" s="45"/>
      <c r="C52" s="45"/>
      <c r="D52" s="45"/>
      <c r="E52" s="44"/>
      <c r="F52" s="44"/>
      <c r="G52" s="58" t="s">
        <v>193</v>
      </c>
      <c r="H52" s="44"/>
      <c r="I52" s="44"/>
      <c r="J52" s="44"/>
      <c r="K52" s="44"/>
      <c r="L52" s="44"/>
    </row>
    <row r="53" spans="2:12" x14ac:dyDescent="0.25">
      <c r="B53" s="45"/>
      <c r="C53" s="45"/>
      <c r="D53" s="45"/>
      <c r="E53" s="44"/>
      <c r="F53" s="44"/>
      <c r="G53" s="59" t="s">
        <v>280</v>
      </c>
      <c r="H53" s="126">
        <f>+H55</f>
        <v>0</v>
      </c>
      <c r="I53" s="126">
        <f t="shared" ref="I53:L53" si="19">+I55</f>
        <v>0</v>
      </c>
      <c r="J53" s="126">
        <f t="shared" si="19"/>
        <v>12700</v>
      </c>
      <c r="K53" s="126">
        <f t="shared" si="19"/>
        <v>12700</v>
      </c>
      <c r="L53" s="126">
        <f t="shared" si="19"/>
        <v>12700</v>
      </c>
    </row>
    <row r="54" spans="2:12" ht="38.25" x14ac:dyDescent="0.25">
      <c r="B54" s="45"/>
      <c r="C54" s="45"/>
      <c r="D54" s="45"/>
      <c r="E54" s="44"/>
      <c r="F54" s="44"/>
      <c r="G54" s="58" t="s">
        <v>191</v>
      </c>
      <c r="H54" s="44"/>
      <c r="I54" s="44"/>
      <c r="J54" s="44"/>
      <c r="K54" s="44"/>
      <c r="L54" s="44"/>
    </row>
    <row r="55" spans="2:12" x14ac:dyDescent="0.25">
      <c r="B55" s="45"/>
      <c r="C55" s="45"/>
      <c r="D55" s="45"/>
      <c r="E55" s="44"/>
      <c r="F55" s="44"/>
      <c r="G55" s="44"/>
      <c r="H55" s="126">
        <f>+'Հ3 Մաս 1 և 2'!E100</f>
        <v>0</v>
      </c>
      <c r="I55" s="126">
        <f>+'Հ3 Մաս 1 և 2'!F100</f>
        <v>0</v>
      </c>
      <c r="J55" s="126">
        <f>+'Հ3 Մաս 1 և 2'!G100</f>
        <v>12700</v>
      </c>
      <c r="K55" s="126">
        <f>+'Հ3 Մաս 1 և 2'!H100</f>
        <v>12700</v>
      </c>
      <c r="L55" s="126">
        <f>+'Հ3 Մաս 1 և 2'!I100</f>
        <v>12700</v>
      </c>
    </row>
    <row r="56" spans="2:12" s="131" customFormat="1" ht="40.5" x14ac:dyDescent="0.25">
      <c r="B56" s="137"/>
      <c r="C56" s="137"/>
      <c r="D56" s="137"/>
      <c r="E56" s="125"/>
      <c r="F56" s="44"/>
      <c r="G56" s="154" t="s">
        <v>313</v>
      </c>
      <c r="H56" s="133">
        <f>+H58</f>
        <v>0</v>
      </c>
      <c r="I56" s="133">
        <f t="shared" ref="I56:L56" si="20">+I58</f>
        <v>0</v>
      </c>
      <c r="J56" s="133">
        <f t="shared" si="20"/>
        <v>5000</v>
      </c>
      <c r="K56" s="133">
        <f t="shared" si="20"/>
        <v>5000</v>
      </c>
      <c r="L56" s="133">
        <f t="shared" si="20"/>
        <v>5000</v>
      </c>
    </row>
    <row r="57" spans="2:12" x14ac:dyDescent="0.25">
      <c r="B57" s="45"/>
      <c r="C57" s="45"/>
      <c r="D57" s="45"/>
      <c r="E57" s="44"/>
      <c r="F57" s="44"/>
      <c r="G57" s="58" t="s">
        <v>193</v>
      </c>
      <c r="H57" s="44"/>
      <c r="I57" s="44"/>
      <c r="J57" s="44"/>
      <c r="K57" s="44"/>
      <c r="L57" s="44"/>
    </row>
    <row r="58" spans="2:12" x14ac:dyDescent="0.25">
      <c r="B58" s="45"/>
      <c r="C58" s="45"/>
      <c r="D58" s="45"/>
      <c r="E58" s="44"/>
      <c r="F58" s="44"/>
      <c r="G58" s="59" t="s">
        <v>280</v>
      </c>
      <c r="H58" s="126">
        <f>+H60</f>
        <v>0</v>
      </c>
      <c r="I58" s="126">
        <f t="shared" ref="I58:L58" si="21">+I60</f>
        <v>0</v>
      </c>
      <c r="J58" s="126">
        <f t="shared" si="21"/>
        <v>5000</v>
      </c>
      <c r="K58" s="126">
        <f t="shared" si="21"/>
        <v>5000</v>
      </c>
      <c r="L58" s="126">
        <f t="shared" si="21"/>
        <v>5000</v>
      </c>
    </row>
    <row r="59" spans="2:12" ht="38.25" x14ac:dyDescent="0.25">
      <c r="B59" s="45"/>
      <c r="C59" s="45"/>
      <c r="D59" s="45"/>
      <c r="E59" s="44"/>
      <c r="F59" s="44"/>
      <c r="G59" s="58" t="s">
        <v>191</v>
      </c>
      <c r="H59" s="44"/>
      <c r="I59" s="44"/>
      <c r="J59" s="44"/>
      <c r="K59" s="44"/>
      <c r="L59" s="44"/>
    </row>
    <row r="60" spans="2:12" x14ac:dyDescent="0.25">
      <c r="B60" s="45"/>
      <c r="C60" s="45"/>
      <c r="D60" s="45"/>
      <c r="E60" s="44"/>
      <c r="F60" s="44"/>
      <c r="G60" s="44"/>
      <c r="H60" s="126">
        <f>+'Հ3 Մաս 1 և 2'!E106</f>
        <v>0</v>
      </c>
      <c r="I60" s="126">
        <f>+'Հ3 Մաս 1 և 2'!F106</f>
        <v>0</v>
      </c>
      <c r="J60" s="126">
        <f>+'Հ3 Մաս 1 և 2'!G106</f>
        <v>5000</v>
      </c>
      <c r="K60" s="126">
        <f>+'Հ3 Մաս 1 և 2'!H106</f>
        <v>5000</v>
      </c>
      <c r="L60" s="126">
        <f>+'Հ3 Մաս 1 և 2'!I106</f>
        <v>5000</v>
      </c>
    </row>
    <row r="61" spans="2:12" s="131" customFormat="1" x14ac:dyDescent="0.25">
      <c r="B61" s="137"/>
      <c r="C61" s="137"/>
      <c r="D61" s="137"/>
      <c r="E61" s="125"/>
      <c r="F61" s="44"/>
      <c r="G61" s="155" t="s">
        <v>315</v>
      </c>
      <c r="H61" s="133">
        <f>+H63</f>
        <v>0</v>
      </c>
      <c r="I61" s="133">
        <f t="shared" ref="I61:L61" si="22">+I63</f>
        <v>0</v>
      </c>
      <c r="J61" s="133">
        <f t="shared" si="22"/>
        <v>100000</v>
      </c>
      <c r="K61" s="133">
        <f t="shared" si="22"/>
        <v>100000</v>
      </c>
      <c r="L61" s="133">
        <f t="shared" si="22"/>
        <v>100000</v>
      </c>
    </row>
    <row r="62" spans="2:12" x14ac:dyDescent="0.25">
      <c r="B62" s="45"/>
      <c r="C62" s="45"/>
      <c r="D62" s="45"/>
      <c r="E62" s="44"/>
      <c r="F62" s="44"/>
      <c r="G62" s="58" t="s">
        <v>193</v>
      </c>
      <c r="H62" s="44"/>
      <c r="I62" s="44"/>
      <c r="J62" s="44"/>
      <c r="K62" s="44"/>
      <c r="L62" s="44"/>
    </row>
    <row r="63" spans="2:12" x14ac:dyDescent="0.25">
      <c r="B63" s="45"/>
      <c r="C63" s="45"/>
      <c r="D63" s="45"/>
      <c r="E63" s="44"/>
      <c r="F63" s="44"/>
      <c r="G63" s="59" t="s">
        <v>280</v>
      </c>
      <c r="H63" s="126">
        <f>+H65</f>
        <v>0</v>
      </c>
      <c r="I63" s="126">
        <f t="shared" ref="I63:L63" si="23">+I65</f>
        <v>0</v>
      </c>
      <c r="J63" s="126">
        <f t="shared" si="23"/>
        <v>100000</v>
      </c>
      <c r="K63" s="126">
        <f t="shared" si="23"/>
        <v>100000</v>
      </c>
      <c r="L63" s="126">
        <f t="shared" si="23"/>
        <v>100000</v>
      </c>
    </row>
    <row r="64" spans="2:12" ht="38.25" x14ac:dyDescent="0.25">
      <c r="B64" s="45"/>
      <c r="C64" s="45"/>
      <c r="D64" s="45"/>
      <c r="E64" s="44"/>
      <c r="F64" s="44"/>
      <c r="G64" s="58" t="s">
        <v>191</v>
      </c>
      <c r="H64" s="44"/>
      <c r="I64" s="44"/>
      <c r="J64" s="44"/>
      <c r="K64" s="44"/>
      <c r="L64" s="44"/>
    </row>
    <row r="65" spans="1:12" x14ac:dyDescent="0.25">
      <c r="B65" s="45"/>
      <c r="C65" s="45"/>
      <c r="D65" s="45"/>
      <c r="E65" s="44"/>
      <c r="F65" s="44"/>
      <c r="G65" s="44"/>
      <c r="H65" s="126">
        <f>+'Հ3 Մաս 1 և 2'!E112</f>
        <v>0</v>
      </c>
      <c r="I65" s="126">
        <f>+'Հ3 Մաս 1 և 2'!F112</f>
        <v>0</v>
      </c>
      <c r="J65" s="126">
        <f>+'Հ3 Մաս 1 և 2'!G112</f>
        <v>100000</v>
      </c>
      <c r="K65" s="126">
        <f>+'Հ3 Մաս 1 և 2'!H112</f>
        <v>100000</v>
      </c>
      <c r="L65" s="126">
        <f>+'Հ3 Մաս 1 և 2'!I112</f>
        <v>100000</v>
      </c>
    </row>
    <row r="66" spans="1:12" x14ac:dyDescent="0.25">
      <c r="B66" s="45"/>
      <c r="C66" s="45"/>
      <c r="D66" s="45"/>
      <c r="E66" s="44"/>
      <c r="F66" s="44"/>
      <c r="G66" s="58"/>
      <c r="H66" s="44"/>
      <c r="I66" s="44"/>
      <c r="J66" s="44"/>
      <c r="K66" s="44"/>
      <c r="L66" s="44"/>
    </row>
    <row r="67" spans="1:12" x14ac:dyDescent="0.25">
      <c r="B67" s="45"/>
      <c r="C67" s="45"/>
      <c r="D67" s="45"/>
      <c r="E67" s="44"/>
      <c r="F67" s="44"/>
      <c r="G67" s="58"/>
      <c r="H67" s="44"/>
      <c r="I67" s="44"/>
      <c r="J67" s="44"/>
      <c r="K67" s="44"/>
      <c r="L67" s="44"/>
    </row>
    <row r="68" spans="1:12" x14ac:dyDescent="0.25">
      <c r="B68" s="54" t="s">
        <v>61</v>
      </c>
      <c r="C68" s="54" t="s">
        <v>61</v>
      </c>
      <c r="D68" s="54" t="s">
        <v>61</v>
      </c>
      <c r="E68" s="54" t="s">
        <v>61</v>
      </c>
      <c r="F68" s="54" t="s">
        <v>61</v>
      </c>
      <c r="G68" s="99" t="s">
        <v>71</v>
      </c>
      <c r="H68" s="33">
        <f>SUM(H12:H48)</f>
        <v>0</v>
      </c>
      <c r="I68" s="33">
        <f>SUM(I12:I48)</f>
        <v>0</v>
      </c>
      <c r="J68" s="33">
        <f>SUM(J12:J48)</f>
        <v>6425600</v>
      </c>
      <c r="K68" s="33">
        <f>SUM(K12:K48)</f>
        <v>12645600</v>
      </c>
      <c r="L68" s="33">
        <f>SUM(L12:L48)</f>
        <v>19656385.600000005</v>
      </c>
    </row>
    <row r="69" spans="1:12" x14ac:dyDescent="0.25">
      <c r="A69" s="1"/>
    </row>
    <row r="72" spans="1:12" x14ac:dyDescent="0.25">
      <c r="E72" s="108"/>
    </row>
  </sheetData>
  <mergeCells count="8">
    <mergeCell ref="B3:D3"/>
    <mergeCell ref="H3:H4"/>
    <mergeCell ref="I3:I4"/>
    <mergeCell ref="L3:L4"/>
    <mergeCell ref="K3:K4"/>
    <mergeCell ref="J3:J4"/>
    <mergeCell ref="E3:F3"/>
    <mergeCell ref="G3: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2"/>
  <sheetViews>
    <sheetView workbookViewId="0">
      <selection activeCell="AG6" sqref="AG6"/>
    </sheetView>
  </sheetViews>
  <sheetFormatPr defaultRowHeight="15" x14ac:dyDescent="0.25"/>
  <cols>
    <col min="1" max="1" width="11.28515625" customWidth="1"/>
    <col min="2" max="2" width="10.5703125" customWidth="1"/>
    <col min="3" max="3" width="11.42578125" customWidth="1"/>
    <col min="4" max="4" width="23.5703125" customWidth="1"/>
    <col min="5" max="5" width="5.42578125" customWidth="1"/>
    <col min="6" max="6" width="6.5703125" customWidth="1"/>
    <col min="7" max="7" width="7.28515625" customWidth="1"/>
    <col min="8" max="8" width="7.7109375" customWidth="1"/>
    <col min="9" max="9" width="7.140625" customWidth="1"/>
    <col min="10" max="10" width="5.5703125" customWidth="1"/>
    <col min="11" max="11" width="4.85546875" customWidth="1"/>
    <col min="12" max="12" width="4.7109375" customWidth="1"/>
    <col min="13" max="13" width="7" customWidth="1"/>
    <col min="14" max="14" width="5.5703125" customWidth="1"/>
    <col min="15" max="15" width="5.85546875" customWidth="1"/>
    <col min="16" max="16" width="5.28515625" customWidth="1"/>
    <col min="17" max="17" width="6.7109375" customWidth="1"/>
    <col min="18" max="19" width="5.42578125" customWidth="1"/>
    <col min="20" max="20" width="5" customWidth="1"/>
    <col min="22" max="22" width="4.7109375" customWidth="1"/>
    <col min="23" max="24" width="5.5703125" customWidth="1"/>
    <col min="29" max="29" width="11.85546875" customWidth="1"/>
  </cols>
  <sheetData>
    <row r="1" spans="1:64" x14ac:dyDescent="0.25">
      <c r="A1" s="4" t="s">
        <v>69</v>
      </c>
    </row>
    <row r="2" spans="1:64" ht="14.25" customHeight="1" x14ac:dyDescent="0.25"/>
    <row r="3" spans="1:64" x14ac:dyDescent="0.25">
      <c r="B3" s="229" t="s">
        <v>20</v>
      </c>
      <c r="C3" s="229"/>
      <c r="D3" s="229" t="s">
        <v>66</v>
      </c>
      <c r="E3" s="229" t="s">
        <v>166</v>
      </c>
      <c r="F3" s="229"/>
      <c r="G3" s="229"/>
      <c r="H3" s="229"/>
      <c r="I3" s="229"/>
      <c r="J3" s="229"/>
      <c r="K3" s="229"/>
      <c r="L3" s="229"/>
      <c r="M3" s="229"/>
      <c r="N3" s="229"/>
      <c r="O3" s="229"/>
      <c r="P3" s="229"/>
      <c r="Q3" s="229" t="s">
        <v>167</v>
      </c>
      <c r="R3" s="229"/>
      <c r="S3" s="229"/>
      <c r="T3" s="229"/>
      <c r="U3" s="229"/>
      <c r="V3" s="229"/>
      <c r="W3" s="229"/>
      <c r="X3" s="229"/>
      <c r="Y3" s="229"/>
      <c r="Z3" s="229"/>
      <c r="AA3" s="229"/>
      <c r="AB3" s="229"/>
      <c r="AC3" s="229" t="s">
        <v>170</v>
      </c>
      <c r="AD3" s="229"/>
      <c r="AE3" s="229"/>
      <c r="AF3" s="229"/>
      <c r="AG3" s="229"/>
      <c r="AH3" s="229"/>
      <c r="AI3" s="229"/>
      <c r="AJ3" s="229"/>
      <c r="AK3" s="229"/>
      <c r="AL3" s="229"/>
      <c r="AM3" s="229"/>
      <c r="AN3" s="229"/>
      <c r="AO3" s="229" t="s">
        <v>168</v>
      </c>
      <c r="AP3" s="229"/>
      <c r="AQ3" s="229"/>
      <c r="AR3" s="229"/>
      <c r="AS3" s="229"/>
      <c r="AT3" s="229"/>
      <c r="AU3" s="229"/>
      <c r="AV3" s="229"/>
      <c r="AW3" s="229"/>
      <c r="AX3" s="229"/>
      <c r="AY3" s="229"/>
      <c r="AZ3" s="229"/>
      <c r="BA3" s="229" t="s">
        <v>169</v>
      </c>
      <c r="BB3" s="229"/>
      <c r="BC3" s="229"/>
      <c r="BD3" s="229"/>
      <c r="BE3" s="229"/>
      <c r="BF3" s="229"/>
      <c r="BG3" s="229"/>
      <c r="BH3" s="229"/>
      <c r="BI3" s="229"/>
      <c r="BJ3" s="229"/>
      <c r="BK3" s="229"/>
      <c r="BL3" s="229"/>
    </row>
    <row r="4" spans="1:64" ht="126" customHeight="1" x14ac:dyDescent="0.25">
      <c r="B4" s="12" t="s">
        <v>3</v>
      </c>
      <c r="C4" s="12" t="s">
        <v>39</v>
      </c>
      <c r="D4" s="229"/>
      <c r="E4" s="14" t="s">
        <v>24</v>
      </c>
      <c r="F4" s="144" t="s">
        <v>285</v>
      </c>
      <c r="G4" s="144" t="s">
        <v>286</v>
      </c>
      <c r="H4" s="144" t="s">
        <v>287</v>
      </c>
      <c r="I4" s="144" t="s">
        <v>288</v>
      </c>
      <c r="J4" s="144" t="s">
        <v>289</v>
      </c>
      <c r="K4" s="144" t="s">
        <v>290</v>
      </c>
      <c r="L4" s="144" t="s">
        <v>291</v>
      </c>
      <c r="M4" s="144" t="s">
        <v>292</v>
      </c>
      <c r="N4" s="144" t="s">
        <v>293</v>
      </c>
      <c r="O4" s="144" t="s">
        <v>294</v>
      </c>
      <c r="P4" s="144" t="s">
        <v>295</v>
      </c>
      <c r="Q4" s="14" t="s">
        <v>24</v>
      </c>
      <c r="R4" s="144" t="s">
        <v>285</v>
      </c>
      <c r="S4" s="144" t="s">
        <v>286</v>
      </c>
      <c r="T4" s="144" t="s">
        <v>287</v>
      </c>
      <c r="U4" s="144" t="s">
        <v>288</v>
      </c>
      <c r="V4" s="144" t="s">
        <v>289</v>
      </c>
      <c r="W4" s="144" t="s">
        <v>290</v>
      </c>
      <c r="X4" s="144" t="s">
        <v>291</v>
      </c>
      <c r="Y4" s="144" t="s">
        <v>292</v>
      </c>
      <c r="Z4" s="144" t="s">
        <v>293</v>
      </c>
      <c r="AA4" s="144" t="s">
        <v>294</v>
      </c>
      <c r="AB4" s="144" t="s">
        <v>295</v>
      </c>
      <c r="AC4" s="14" t="s">
        <v>24</v>
      </c>
      <c r="AD4" s="144" t="s">
        <v>285</v>
      </c>
      <c r="AE4" s="144" t="s">
        <v>286</v>
      </c>
      <c r="AF4" s="144" t="s">
        <v>287</v>
      </c>
      <c r="AG4" s="144" t="s">
        <v>288</v>
      </c>
      <c r="AH4" s="144" t="s">
        <v>289</v>
      </c>
      <c r="AI4" s="144" t="s">
        <v>290</v>
      </c>
      <c r="AJ4" s="144" t="s">
        <v>291</v>
      </c>
      <c r="AK4" s="144" t="s">
        <v>292</v>
      </c>
      <c r="AL4" s="144" t="s">
        <v>293</v>
      </c>
      <c r="AM4" s="144" t="s">
        <v>294</v>
      </c>
      <c r="AN4" s="144" t="s">
        <v>295</v>
      </c>
      <c r="AO4" s="14" t="s">
        <v>24</v>
      </c>
      <c r="AP4" s="144" t="s">
        <v>285</v>
      </c>
      <c r="AQ4" s="144" t="s">
        <v>286</v>
      </c>
      <c r="AR4" s="144" t="s">
        <v>287</v>
      </c>
      <c r="AS4" s="144" t="s">
        <v>288</v>
      </c>
      <c r="AT4" s="144" t="s">
        <v>289</v>
      </c>
      <c r="AU4" s="144" t="s">
        <v>290</v>
      </c>
      <c r="AV4" s="144" t="s">
        <v>291</v>
      </c>
      <c r="AW4" s="144" t="s">
        <v>292</v>
      </c>
      <c r="AX4" s="144" t="s">
        <v>293</v>
      </c>
      <c r="AY4" s="144" t="s">
        <v>294</v>
      </c>
      <c r="AZ4" s="144" t="s">
        <v>295</v>
      </c>
      <c r="BA4" s="14" t="s">
        <v>24</v>
      </c>
      <c r="BB4" s="144" t="s">
        <v>285</v>
      </c>
      <c r="BC4" s="144" t="s">
        <v>286</v>
      </c>
      <c r="BD4" s="144" t="s">
        <v>287</v>
      </c>
      <c r="BE4" s="144" t="s">
        <v>288</v>
      </c>
      <c r="BF4" s="144" t="s">
        <v>289</v>
      </c>
      <c r="BG4" s="144" t="s">
        <v>290</v>
      </c>
      <c r="BH4" s="144" t="s">
        <v>291</v>
      </c>
      <c r="BI4" s="144" t="s">
        <v>292</v>
      </c>
      <c r="BJ4" s="144" t="s">
        <v>293</v>
      </c>
      <c r="BK4" s="144" t="s">
        <v>294</v>
      </c>
      <c r="BL4" s="144" t="s">
        <v>295</v>
      </c>
    </row>
    <row r="5" spans="1:64" ht="60.75" customHeight="1" x14ac:dyDescent="0.25">
      <c r="B5" s="44">
        <v>1165</v>
      </c>
      <c r="C5" s="44">
        <v>12004</v>
      </c>
      <c r="D5" s="181" t="s">
        <v>331</v>
      </c>
      <c r="E5" s="147"/>
      <c r="F5" s="148"/>
      <c r="G5" s="148"/>
      <c r="H5" s="148"/>
      <c r="I5" s="148"/>
      <c r="J5" s="148"/>
      <c r="K5" s="148"/>
      <c r="L5" s="148"/>
      <c r="M5" s="148"/>
      <c r="N5" s="148"/>
      <c r="O5" s="148"/>
      <c r="P5" s="148"/>
      <c r="Q5" s="147"/>
      <c r="R5" s="148"/>
      <c r="S5" s="148"/>
      <c r="T5" s="148"/>
      <c r="U5" s="148"/>
      <c r="V5" s="148"/>
      <c r="W5" s="148"/>
      <c r="X5" s="148"/>
      <c r="Y5" s="148"/>
      <c r="Z5" s="148"/>
      <c r="AA5" s="148"/>
      <c r="AB5" s="148"/>
      <c r="AC5" s="147">
        <f t="shared" ref="AC5:AC7" si="0">SUM(AD5:AN5)</f>
        <v>1000000</v>
      </c>
      <c r="AD5" s="148">
        <f>+'Հ3 Մաս 1 և 2'!G33</f>
        <v>1000000</v>
      </c>
      <c r="AE5" s="148"/>
      <c r="AF5" s="148"/>
      <c r="AG5" s="148"/>
      <c r="AH5" s="148"/>
      <c r="AI5" s="148"/>
      <c r="AJ5" s="148"/>
      <c r="AK5" s="148"/>
      <c r="AL5" s="148"/>
      <c r="AM5" s="148"/>
      <c r="AN5" s="148"/>
      <c r="AO5" s="147">
        <f t="shared" ref="AO5:AO6" si="1">SUM(AP5:AZ5)</f>
        <v>1500000</v>
      </c>
      <c r="AP5" s="148">
        <f>+'Հ3 Մաս 1 և 2'!H33</f>
        <v>1500000</v>
      </c>
      <c r="AQ5" s="148"/>
      <c r="AR5" s="148"/>
      <c r="AS5" s="148"/>
      <c r="AT5" s="148"/>
      <c r="AU5" s="148"/>
      <c r="AV5" s="148"/>
      <c r="AW5" s="148"/>
      <c r="AX5" s="148"/>
      <c r="AY5" s="148"/>
      <c r="AZ5" s="148"/>
      <c r="BA5" s="147">
        <f t="shared" ref="BA5:BA7" si="2">SUM(BB5:BL5)</f>
        <v>2000000</v>
      </c>
      <c r="BB5" s="148">
        <f>+'Հ3 Մաս 1 և 2'!I33</f>
        <v>2000000</v>
      </c>
      <c r="BC5" s="148"/>
      <c r="BD5" s="148"/>
      <c r="BE5" s="148"/>
      <c r="BF5" s="148"/>
      <c r="BG5" s="148"/>
      <c r="BH5" s="148"/>
      <c r="BI5" s="148"/>
      <c r="BJ5" s="148"/>
      <c r="BK5" s="148"/>
      <c r="BL5" s="148"/>
    </row>
    <row r="6" spans="1:64" ht="60.75" x14ac:dyDescent="0.25">
      <c r="B6" s="44">
        <v>1104</v>
      </c>
      <c r="C6" s="44">
        <v>11007</v>
      </c>
      <c r="D6" s="44" t="s">
        <v>241</v>
      </c>
      <c r="E6" s="147">
        <f t="shared" ref="E6:E7" si="3">F6+O6+P6</f>
        <v>0</v>
      </c>
      <c r="F6" s="148">
        <v>0</v>
      </c>
      <c r="G6" s="148">
        <v>0</v>
      </c>
      <c r="H6" s="148">
        <v>0</v>
      </c>
      <c r="I6" s="148">
        <v>0</v>
      </c>
      <c r="J6" s="148">
        <v>0</v>
      </c>
      <c r="K6" s="148">
        <v>0</v>
      </c>
      <c r="L6" s="148">
        <v>0</v>
      </c>
      <c r="M6" s="148">
        <v>0</v>
      </c>
      <c r="N6" s="148">
        <v>0</v>
      </c>
      <c r="O6" s="148">
        <v>0</v>
      </c>
      <c r="P6" s="148">
        <v>0</v>
      </c>
      <c r="Q6" s="147">
        <f t="shared" ref="Q6:Q7" si="4">R6+AA6+AB6</f>
        <v>0</v>
      </c>
      <c r="R6" s="148">
        <v>0</v>
      </c>
      <c r="S6" s="148">
        <v>0</v>
      </c>
      <c r="T6" s="148">
        <v>0</v>
      </c>
      <c r="U6" s="148">
        <v>0</v>
      </c>
      <c r="V6" s="148">
        <v>0</v>
      </c>
      <c r="W6" s="148">
        <v>0</v>
      </c>
      <c r="X6" s="148">
        <v>0</v>
      </c>
      <c r="Y6" s="148">
        <v>0</v>
      </c>
      <c r="Z6" s="148">
        <v>0</v>
      </c>
      <c r="AA6" s="148">
        <v>0</v>
      </c>
      <c r="AB6" s="148">
        <v>0</v>
      </c>
      <c r="AC6" s="147">
        <f t="shared" si="0"/>
        <v>400000000</v>
      </c>
      <c r="AD6" s="148">
        <v>150000000</v>
      </c>
      <c r="AE6" s="148">
        <v>20000000</v>
      </c>
      <c r="AF6" s="148">
        <v>30000000</v>
      </c>
      <c r="AG6" s="148">
        <v>30000000</v>
      </c>
      <c r="AH6" s="148">
        <v>20000000</v>
      </c>
      <c r="AI6" s="148">
        <v>30000000</v>
      </c>
      <c r="AJ6" s="148">
        <v>30000000</v>
      </c>
      <c r="AK6" s="148">
        <v>30000000</v>
      </c>
      <c r="AL6" s="148">
        <v>20000000</v>
      </c>
      <c r="AM6" s="148">
        <v>20000000</v>
      </c>
      <c r="AN6" s="148">
        <v>20000000</v>
      </c>
      <c r="AO6" s="147">
        <f t="shared" si="1"/>
        <v>400000000</v>
      </c>
      <c r="AP6" s="148">
        <v>150000000</v>
      </c>
      <c r="AQ6" s="148">
        <v>20000000</v>
      </c>
      <c r="AR6" s="148">
        <v>30000000</v>
      </c>
      <c r="AS6" s="148">
        <v>30000000</v>
      </c>
      <c r="AT6" s="148">
        <v>20000000</v>
      </c>
      <c r="AU6" s="148">
        <v>30000000</v>
      </c>
      <c r="AV6" s="148">
        <v>30000000</v>
      </c>
      <c r="AW6" s="148">
        <v>30000000</v>
      </c>
      <c r="AX6" s="148">
        <v>20000000</v>
      </c>
      <c r="AY6" s="148">
        <v>20000000</v>
      </c>
      <c r="AZ6" s="148">
        <v>20000000</v>
      </c>
      <c r="BA6" s="147">
        <f t="shared" si="2"/>
        <v>0</v>
      </c>
      <c r="BB6" s="148">
        <v>0</v>
      </c>
      <c r="BC6" s="148">
        <v>0</v>
      </c>
      <c r="BD6" s="148">
        <v>0</v>
      </c>
      <c r="BE6" s="148">
        <v>0</v>
      </c>
      <c r="BF6" s="148">
        <v>0</v>
      </c>
      <c r="BG6" s="148">
        <v>0</v>
      </c>
      <c r="BH6" s="148">
        <v>0</v>
      </c>
      <c r="BI6" s="148">
        <v>0</v>
      </c>
      <c r="BJ6" s="148">
        <v>0</v>
      </c>
      <c r="BK6" s="148">
        <v>0</v>
      </c>
      <c r="BL6" s="148">
        <v>0</v>
      </c>
    </row>
    <row r="7" spans="1:64" ht="59.25" x14ac:dyDescent="0.25">
      <c r="B7" s="44">
        <v>1104</v>
      </c>
      <c r="C7" s="44">
        <v>11008</v>
      </c>
      <c r="D7" s="44" t="s">
        <v>245</v>
      </c>
      <c r="E7" s="147">
        <f t="shared" si="3"/>
        <v>0</v>
      </c>
      <c r="F7" s="148">
        <v>0</v>
      </c>
      <c r="G7" s="148">
        <v>0</v>
      </c>
      <c r="H7" s="148">
        <v>0</v>
      </c>
      <c r="I7" s="148">
        <v>0</v>
      </c>
      <c r="J7" s="148">
        <v>0</v>
      </c>
      <c r="K7" s="148">
        <v>0</v>
      </c>
      <c r="L7" s="148">
        <v>0</v>
      </c>
      <c r="M7" s="148">
        <v>0</v>
      </c>
      <c r="N7" s="148">
        <v>0</v>
      </c>
      <c r="O7" s="148">
        <v>0</v>
      </c>
      <c r="P7" s="148">
        <v>0</v>
      </c>
      <c r="Q7" s="147">
        <f t="shared" si="4"/>
        <v>0</v>
      </c>
      <c r="R7" s="148">
        <v>0</v>
      </c>
      <c r="S7" s="148">
        <v>0</v>
      </c>
      <c r="T7" s="148">
        <v>0</v>
      </c>
      <c r="U7" s="148">
        <v>0</v>
      </c>
      <c r="V7" s="148">
        <v>0</v>
      </c>
      <c r="W7" s="148">
        <v>0</v>
      </c>
      <c r="X7" s="148">
        <v>0</v>
      </c>
      <c r="Y7" s="148">
        <v>0</v>
      </c>
      <c r="Z7" s="148">
        <v>0</v>
      </c>
      <c r="AA7" s="148">
        <v>0</v>
      </c>
      <c r="AB7" s="148">
        <v>0</v>
      </c>
      <c r="AC7" s="147">
        <f t="shared" si="0"/>
        <v>338400000</v>
      </c>
      <c r="AD7" s="148">
        <v>0</v>
      </c>
      <c r="AE7" s="148">
        <v>0</v>
      </c>
      <c r="AF7" s="148">
        <v>0</v>
      </c>
      <c r="AG7" s="148">
        <v>0</v>
      </c>
      <c r="AH7" s="148">
        <v>0</v>
      </c>
      <c r="AI7" s="148">
        <v>338400000</v>
      </c>
      <c r="AJ7" s="148">
        <v>0</v>
      </c>
      <c r="AK7" s="148">
        <v>0</v>
      </c>
      <c r="AL7" s="148">
        <v>0</v>
      </c>
      <c r="AM7" s="148">
        <v>0</v>
      </c>
      <c r="AN7" s="148">
        <v>0</v>
      </c>
      <c r="AO7" s="147">
        <f>SUM(AP7:AZ7)</f>
        <v>338400000</v>
      </c>
      <c r="AP7" s="148">
        <v>0</v>
      </c>
      <c r="AQ7" s="148">
        <v>0</v>
      </c>
      <c r="AR7" s="148">
        <v>0</v>
      </c>
      <c r="AS7" s="148">
        <v>0</v>
      </c>
      <c r="AT7" s="148">
        <v>0</v>
      </c>
      <c r="AU7" s="148">
        <v>0</v>
      </c>
      <c r="AV7" s="148">
        <v>0</v>
      </c>
      <c r="AW7" s="148">
        <v>0</v>
      </c>
      <c r="AX7" s="148">
        <v>338400000</v>
      </c>
      <c r="AY7" s="148">
        <v>0</v>
      </c>
      <c r="AZ7" s="148">
        <v>0</v>
      </c>
      <c r="BA7" s="147">
        <f t="shared" si="2"/>
        <v>338400000</v>
      </c>
      <c r="BB7" s="148">
        <v>0</v>
      </c>
      <c r="BC7" s="148">
        <v>0</v>
      </c>
      <c r="BD7" s="148">
        <v>0</v>
      </c>
      <c r="BE7" s="148">
        <v>0</v>
      </c>
      <c r="BF7" s="148">
        <v>0</v>
      </c>
      <c r="BG7" s="148">
        <v>0</v>
      </c>
      <c r="BH7" s="148">
        <v>0</v>
      </c>
      <c r="BI7" s="148">
        <v>0</v>
      </c>
      <c r="BJ7" s="148">
        <v>0</v>
      </c>
      <c r="BK7" s="148">
        <v>338400000</v>
      </c>
      <c r="BL7" s="148">
        <v>0</v>
      </c>
    </row>
    <row r="8" spans="1:64" ht="15" customHeight="1" x14ac:dyDescent="0.25">
      <c r="B8" s="232" t="s">
        <v>70</v>
      </c>
      <c r="C8" s="233"/>
      <c r="D8" s="234"/>
      <c r="E8" s="33">
        <f t="shared" ref="E8:AJ8" si="5">SUM(E7:E7)</f>
        <v>0</v>
      </c>
      <c r="F8" s="33">
        <f t="shared" si="5"/>
        <v>0</v>
      </c>
      <c r="G8" s="33">
        <f t="shared" si="5"/>
        <v>0</v>
      </c>
      <c r="H8" s="33">
        <f t="shared" si="5"/>
        <v>0</v>
      </c>
      <c r="I8" s="33">
        <f t="shared" si="5"/>
        <v>0</v>
      </c>
      <c r="J8" s="33">
        <f t="shared" si="5"/>
        <v>0</v>
      </c>
      <c r="K8" s="33">
        <f t="shared" si="5"/>
        <v>0</v>
      </c>
      <c r="L8" s="33">
        <f t="shared" si="5"/>
        <v>0</v>
      </c>
      <c r="M8" s="33">
        <f t="shared" si="5"/>
        <v>0</v>
      </c>
      <c r="N8" s="33">
        <f t="shared" si="5"/>
        <v>0</v>
      </c>
      <c r="O8" s="33">
        <f t="shared" si="5"/>
        <v>0</v>
      </c>
      <c r="P8" s="33">
        <f t="shared" si="5"/>
        <v>0</v>
      </c>
      <c r="Q8" s="33">
        <f t="shared" si="5"/>
        <v>0</v>
      </c>
      <c r="R8" s="143">
        <f t="shared" si="5"/>
        <v>0</v>
      </c>
      <c r="S8" s="143">
        <f t="shared" si="5"/>
        <v>0</v>
      </c>
      <c r="T8" s="143">
        <f t="shared" si="5"/>
        <v>0</v>
      </c>
      <c r="U8" s="143">
        <f t="shared" si="5"/>
        <v>0</v>
      </c>
      <c r="V8" s="143">
        <f t="shared" si="5"/>
        <v>0</v>
      </c>
      <c r="W8" s="143">
        <f t="shared" si="5"/>
        <v>0</v>
      </c>
      <c r="X8" s="143">
        <f t="shared" si="5"/>
        <v>0</v>
      </c>
      <c r="Y8" s="143">
        <f t="shared" si="5"/>
        <v>0</v>
      </c>
      <c r="Z8" s="143">
        <f t="shared" si="5"/>
        <v>0</v>
      </c>
      <c r="AA8" s="143">
        <f t="shared" si="5"/>
        <v>0</v>
      </c>
      <c r="AB8" s="33">
        <f t="shared" si="5"/>
        <v>0</v>
      </c>
      <c r="AC8" s="33">
        <f t="shared" si="5"/>
        <v>338400000</v>
      </c>
      <c r="AD8" s="33">
        <f t="shared" si="5"/>
        <v>0</v>
      </c>
      <c r="AE8" s="33">
        <f t="shared" si="5"/>
        <v>0</v>
      </c>
      <c r="AF8" s="33">
        <f t="shared" si="5"/>
        <v>0</v>
      </c>
      <c r="AG8" s="33">
        <f t="shared" si="5"/>
        <v>0</v>
      </c>
      <c r="AH8" s="33">
        <f t="shared" si="5"/>
        <v>0</v>
      </c>
      <c r="AI8" s="33">
        <f t="shared" si="5"/>
        <v>338400000</v>
      </c>
      <c r="AJ8" s="33">
        <f t="shared" si="5"/>
        <v>0</v>
      </c>
      <c r="AK8" s="33">
        <f t="shared" ref="AK8:BL8" si="6">SUM(AK7:AK7)</f>
        <v>0</v>
      </c>
      <c r="AL8" s="33">
        <f t="shared" si="6"/>
        <v>0</v>
      </c>
      <c r="AM8" s="33">
        <f t="shared" si="6"/>
        <v>0</v>
      </c>
      <c r="AN8" s="33">
        <f t="shared" si="6"/>
        <v>0</v>
      </c>
      <c r="AO8" s="33">
        <f t="shared" si="6"/>
        <v>338400000</v>
      </c>
      <c r="AP8" s="33">
        <f t="shared" si="6"/>
        <v>0</v>
      </c>
      <c r="AQ8" s="33">
        <f t="shared" si="6"/>
        <v>0</v>
      </c>
      <c r="AR8" s="33">
        <f t="shared" si="6"/>
        <v>0</v>
      </c>
      <c r="AS8" s="33">
        <f t="shared" si="6"/>
        <v>0</v>
      </c>
      <c r="AT8" s="33">
        <f t="shared" si="6"/>
        <v>0</v>
      </c>
      <c r="AU8" s="33">
        <f t="shared" si="6"/>
        <v>0</v>
      </c>
      <c r="AV8" s="33">
        <f t="shared" si="6"/>
        <v>0</v>
      </c>
      <c r="AW8" s="33">
        <f t="shared" si="6"/>
        <v>0</v>
      </c>
      <c r="AX8" s="33">
        <f t="shared" si="6"/>
        <v>338400000</v>
      </c>
      <c r="AY8" s="33">
        <f t="shared" si="6"/>
        <v>0</v>
      </c>
      <c r="AZ8" s="33">
        <f t="shared" si="6"/>
        <v>0</v>
      </c>
      <c r="BA8" s="33">
        <f t="shared" si="6"/>
        <v>338400000</v>
      </c>
      <c r="BB8" s="33">
        <f t="shared" si="6"/>
        <v>0</v>
      </c>
      <c r="BC8" s="33">
        <f t="shared" si="6"/>
        <v>0</v>
      </c>
      <c r="BD8" s="33">
        <f t="shared" si="6"/>
        <v>0</v>
      </c>
      <c r="BE8" s="33">
        <f t="shared" si="6"/>
        <v>0</v>
      </c>
      <c r="BF8" s="33">
        <f t="shared" si="6"/>
        <v>0</v>
      </c>
      <c r="BG8" s="33">
        <f t="shared" si="6"/>
        <v>0</v>
      </c>
      <c r="BH8" s="33">
        <f t="shared" si="6"/>
        <v>0</v>
      </c>
      <c r="BI8" s="33">
        <f t="shared" si="6"/>
        <v>0</v>
      </c>
      <c r="BJ8" s="33">
        <f t="shared" si="6"/>
        <v>0</v>
      </c>
      <c r="BK8" s="33">
        <f t="shared" si="6"/>
        <v>338400000</v>
      </c>
      <c r="BL8" s="33">
        <f t="shared" si="6"/>
        <v>0</v>
      </c>
    </row>
    <row r="10" spans="1:64" x14ac:dyDescent="0.25">
      <c r="B10" s="3"/>
    </row>
    <row r="11" spans="1:64" s="2" customFormat="1" x14ac:dyDescent="0.25"/>
    <row r="12" spans="1:64" ht="27.75" customHeight="1" x14ac:dyDescent="0.25">
      <c r="B12" s="3"/>
      <c r="C12" s="3"/>
      <c r="D12" s="3"/>
      <c r="E12" s="3"/>
      <c r="F12" s="3"/>
      <c r="G12" s="3"/>
      <c r="H12" s="3"/>
      <c r="I12" s="3"/>
      <c r="J12" s="3"/>
      <c r="K12" s="3"/>
    </row>
  </sheetData>
  <mergeCells count="8">
    <mergeCell ref="AC3:AN3"/>
    <mergeCell ref="AO3:AZ3"/>
    <mergeCell ref="BA3:BL3"/>
    <mergeCell ref="B8:D8"/>
    <mergeCell ref="B3:C3"/>
    <mergeCell ref="D3:D4"/>
    <mergeCell ref="E3:P3"/>
    <mergeCell ref="Q3:AB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workbookViewId="0">
      <selection activeCell="G1" sqref="G1"/>
    </sheetView>
  </sheetViews>
  <sheetFormatPr defaultRowHeight="15" x14ac:dyDescent="0.25"/>
  <cols>
    <col min="1" max="1" width="8.85546875" customWidth="1"/>
    <col min="2" max="2" width="40.28515625" customWidth="1"/>
    <col min="3" max="3" width="18.7109375" customWidth="1"/>
    <col min="4" max="4" width="15.5703125" customWidth="1"/>
    <col min="5" max="5" width="12.140625" customWidth="1"/>
    <col min="6" max="6" width="13.42578125" customWidth="1"/>
    <col min="7" max="7" width="12.5703125" customWidth="1"/>
  </cols>
  <sheetData>
    <row r="1" spans="1:7" ht="17.25" customHeight="1" x14ac:dyDescent="0.25">
      <c r="A1" s="4" t="s">
        <v>68</v>
      </c>
      <c r="B1" s="4"/>
      <c r="C1" s="4"/>
      <c r="D1" s="4"/>
      <c r="E1" s="4"/>
      <c r="F1" s="4"/>
    </row>
    <row r="3" spans="1:7" x14ac:dyDescent="0.25">
      <c r="B3" s="235" t="s">
        <v>27</v>
      </c>
      <c r="C3" s="235" t="s">
        <v>171</v>
      </c>
      <c r="D3" s="235" t="s">
        <v>172</v>
      </c>
      <c r="E3" s="235" t="s">
        <v>67</v>
      </c>
      <c r="F3" s="235"/>
      <c r="G3" s="235"/>
    </row>
    <row r="4" spans="1:7" ht="21" customHeight="1" x14ac:dyDescent="0.25">
      <c r="B4" s="235"/>
      <c r="C4" s="235"/>
      <c r="D4" s="235"/>
      <c r="E4" s="46" t="s">
        <v>30</v>
      </c>
      <c r="F4" s="46" t="s">
        <v>31</v>
      </c>
      <c r="G4" s="46" t="s">
        <v>161</v>
      </c>
    </row>
    <row r="5" spans="1:7" x14ac:dyDescent="0.25">
      <c r="B5" s="51" t="s">
        <v>32</v>
      </c>
      <c r="C5" s="47">
        <f>C6+C9</f>
        <v>0</v>
      </c>
      <c r="D5" s="47">
        <f t="shared" ref="D5:G5" si="0">D6+D9</f>
        <v>0</v>
      </c>
      <c r="E5" s="47">
        <f t="shared" si="0"/>
        <v>0</v>
      </c>
      <c r="F5" s="47">
        <f t="shared" si="0"/>
        <v>0</v>
      </c>
      <c r="G5" s="47">
        <f t="shared" si="0"/>
        <v>0</v>
      </c>
    </row>
    <row r="6" spans="1:7" ht="25.5" x14ac:dyDescent="0.25">
      <c r="B6" s="49" t="s">
        <v>33</v>
      </c>
      <c r="C6" s="47">
        <f>SUM(C7:C8)</f>
        <v>0</v>
      </c>
      <c r="D6" s="47">
        <f t="shared" ref="D6:G6" si="1">SUM(D7:D8)</f>
        <v>0</v>
      </c>
      <c r="E6" s="47">
        <f t="shared" si="1"/>
        <v>0</v>
      </c>
      <c r="F6" s="47">
        <f t="shared" si="1"/>
        <v>0</v>
      </c>
      <c r="G6" s="47">
        <f t="shared" si="1"/>
        <v>0</v>
      </c>
    </row>
    <row r="7" spans="1:7" x14ac:dyDescent="0.25">
      <c r="B7" s="45"/>
      <c r="C7" s="48"/>
      <c r="D7" s="48"/>
      <c r="E7" s="48"/>
      <c r="F7" s="48"/>
      <c r="G7" s="48"/>
    </row>
    <row r="8" spans="1:7" x14ac:dyDescent="0.25">
      <c r="B8" s="45"/>
      <c r="C8" s="48"/>
      <c r="D8" s="48"/>
      <c r="E8" s="48"/>
      <c r="F8" s="48"/>
      <c r="G8" s="48"/>
    </row>
    <row r="9" spans="1:7" x14ac:dyDescent="0.25">
      <c r="B9" s="49" t="s">
        <v>146</v>
      </c>
      <c r="C9" s="47">
        <f>SUM(C10:C11)</f>
        <v>0</v>
      </c>
      <c r="D9" s="47">
        <f t="shared" ref="D9:G9" si="2">SUM(D10:D11)</f>
        <v>0</v>
      </c>
      <c r="E9" s="47">
        <f t="shared" si="2"/>
        <v>0</v>
      </c>
      <c r="F9" s="47">
        <f t="shared" si="2"/>
        <v>0</v>
      </c>
      <c r="G9" s="47">
        <f t="shared" si="2"/>
        <v>0</v>
      </c>
    </row>
    <row r="10" spans="1:7" x14ac:dyDescent="0.25">
      <c r="B10" s="50"/>
      <c r="C10" s="48"/>
      <c r="D10" s="48"/>
      <c r="E10" s="48"/>
      <c r="F10" s="48"/>
      <c r="G10" s="48"/>
    </row>
    <row r="11" spans="1:7" x14ac:dyDescent="0.25">
      <c r="B11" s="48"/>
      <c r="C11" s="48"/>
      <c r="D11" s="48"/>
      <c r="E11" s="48"/>
      <c r="F11" s="48"/>
      <c r="G11" s="48"/>
    </row>
    <row r="12" spans="1:7" x14ac:dyDescent="0.25">
      <c r="B12" s="236"/>
      <c r="C12" s="236"/>
      <c r="D12" s="236"/>
      <c r="E12" s="236"/>
      <c r="F12" s="236"/>
      <c r="G12" s="236"/>
    </row>
    <row r="13" spans="1:7" x14ac:dyDescent="0.25">
      <c r="A13" s="52"/>
      <c r="C13" s="23"/>
      <c r="D13" s="23"/>
      <c r="E13" s="23"/>
      <c r="F13" s="23"/>
      <c r="G13" s="23"/>
    </row>
  </sheetData>
  <mergeCells count="5">
    <mergeCell ref="B3:B4"/>
    <mergeCell ref="C3:C4"/>
    <mergeCell ref="D3:D4"/>
    <mergeCell ref="E3:G3"/>
    <mergeCell ref="B12:G1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Y23"/>
  <sheetViews>
    <sheetView workbookViewId="0">
      <selection activeCell="F14" sqref="F14"/>
    </sheetView>
  </sheetViews>
  <sheetFormatPr defaultRowHeight="15" x14ac:dyDescent="0.25"/>
  <cols>
    <col min="1" max="1" width="3.85546875" customWidth="1"/>
    <col min="2" max="2" width="10.7109375" customWidth="1"/>
    <col min="3" max="3" width="12.7109375" customWidth="1"/>
    <col min="4" max="4" width="17.85546875" customWidth="1"/>
    <col min="5" max="5" width="21" customWidth="1"/>
    <col min="6" max="6" width="20.42578125" customWidth="1"/>
    <col min="7" max="7" width="11.140625" customWidth="1"/>
    <col min="8" max="8" width="8.85546875" customWidth="1"/>
    <col min="9" max="9" width="10.28515625" customWidth="1"/>
    <col min="10" max="24" width="9.140625" customWidth="1"/>
    <col min="25" max="25" width="7.28515625" customWidth="1"/>
    <col min="26" max="27" width="10.7109375" customWidth="1"/>
    <col min="28" max="28" width="9.42578125" customWidth="1"/>
    <col min="29" max="29" width="8.85546875" customWidth="1"/>
    <col min="30" max="30" width="10.7109375" customWidth="1"/>
    <col min="31" max="33" width="10" customWidth="1"/>
  </cols>
  <sheetData>
    <row r="1" spans="1:51" s="91" customFormat="1" ht="22.5" customHeight="1" x14ac:dyDescent="0.25">
      <c r="A1" s="101" t="s">
        <v>200</v>
      </c>
      <c r="B1" s="103"/>
      <c r="C1" s="103"/>
      <c r="D1" s="103"/>
      <c r="E1" s="103"/>
      <c r="F1" s="103"/>
      <c r="G1" s="103"/>
      <c r="H1" s="103"/>
      <c r="I1" s="103"/>
      <c r="J1" s="103"/>
      <c r="K1" s="103"/>
      <c r="L1" s="103"/>
      <c r="M1" s="103"/>
      <c r="N1" s="103"/>
      <c r="O1" s="103"/>
      <c r="P1" s="93"/>
      <c r="Q1" s="93"/>
      <c r="R1" s="93"/>
      <c r="S1" s="93"/>
      <c r="T1" s="93"/>
      <c r="U1" s="93"/>
      <c r="V1" s="93"/>
      <c r="W1" s="93"/>
      <c r="X1" s="93"/>
      <c r="Y1" s="93"/>
      <c r="Z1" s="93"/>
      <c r="AA1" s="93"/>
      <c r="AB1" s="93"/>
      <c r="AC1" s="93"/>
      <c r="AD1" s="93"/>
      <c r="AE1" s="93"/>
      <c r="AF1" s="93"/>
      <c r="AG1" s="93"/>
    </row>
    <row r="2" spans="1:51" ht="17.25" x14ac:dyDescent="0.25">
      <c r="A2" s="101"/>
      <c r="B2" s="103"/>
      <c r="C2" s="103"/>
      <c r="D2" s="103"/>
      <c r="E2" s="103"/>
      <c r="F2" s="103"/>
      <c r="G2" s="103"/>
      <c r="H2" s="103"/>
      <c r="I2" s="103"/>
      <c r="J2" s="103"/>
      <c r="K2" s="103"/>
      <c r="L2" s="103"/>
      <c r="M2" s="103"/>
      <c r="N2" s="103"/>
      <c r="O2" s="103"/>
      <c r="P2" s="55"/>
      <c r="Q2" s="55"/>
      <c r="R2" s="55"/>
      <c r="S2" s="55"/>
      <c r="T2" s="55"/>
      <c r="U2" s="55"/>
      <c r="V2" s="55"/>
      <c r="W2" s="55"/>
      <c r="X2" s="55"/>
      <c r="Y2" s="55"/>
      <c r="Z2" s="55"/>
      <c r="AA2" s="55"/>
      <c r="AB2" s="55"/>
      <c r="AC2" s="55"/>
      <c r="AD2" s="55"/>
      <c r="AE2" s="55"/>
      <c r="AF2" s="55"/>
      <c r="AG2" s="55"/>
    </row>
    <row r="3" spans="1:51" s="91" customFormat="1" ht="30.75" customHeight="1" x14ac:dyDescent="0.25">
      <c r="A3" s="101" t="s">
        <v>202</v>
      </c>
      <c r="B3" s="103"/>
      <c r="C3" s="103"/>
      <c r="D3" s="103"/>
      <c r="E3" s="103"/>
      <c r="F3" s="103"/>
      <c r="G3" s="103"/>
      <c r="H3" s="103"/>
      <c r="I3" s="103"/>
      <c r="J3" s="103"/>
      <c r="K3" s="103"/>
      <c r="L3" s="103"/>
      <c r="M3" s="103"/>
      <c r="N3" s="103"/>
      <c r="O3" s="103"/>
      <c r="P3" s="93"/>
      <c r="Q3" s="93"/>
      <c r="R3" s="93"/>
      <c r="S3" s="93"/>
      <c r="T3" s="93"/>
      <c r="U3" s="93"/>
      <c r="V3" s="93"/>
      <c r="W3" s="93"/>
      <c r="X3" s="93"/>
      <c r="Y3" s="93"/>
      <c r="Z3" s="93"/>
      <c r="AA3" s="93"/>
      <c r="AB3" s="93"/>
      <c r="AC3" s="93"/>
      <c r="AD3" s="93"/>
      <c r="AE3" s="93"/>
      <c r="AF3" s="93"/>
      <c r="AG3" s="93"/>
    </row>
    <row r="4" spans="1:51" x14ac:dyDescent="0.25">
      <c r="A4" s="102"/>
      <c r="B4" s="104"/>
      <c r="C4" s="104"/>
      <c r="D4" s="104"/>
      <c r="E4" s="102"/>
      <c r="F4" s="102"/>
      <c r="G4" s="102"/>
      <c r="H4" s="102"/>
      <c r="I4" s="102"/>
      <c r="J4" s="102"/>
      <c r="K4" s="102"/>
      <c r="L4" s="102"/>
      <c r="M4" s="102"/>
      <c r="N4" s="102"/>
      <c r="O4" s="102"/>
      <c r="AE4" s="91"/>
      <c r="AF4" s="91"/>
      <c r="AG4" s="91"/>
    </row>
    <row r="5" spans="1:51" ht="15.75" thickBot="1" x14ac:dyDescent="0.3">
      <c r="A5" s="102"/>
      <c r="B5" s="102"/>
      <c r="C5" s="102"/>
      <c r="D5" s="104"/>
      <c r="E5" s="102"/>
      <c r="F5" s="102"/>
      <c r="G5" s="102"/>
      <c r="H5" s="102"/>
      <c r="I5" s="102"/>
      <c r="J5" s="102"/>
      <c r="K5" s="102"/>
      <c r="L5" s="102"/>
      <c r="M5" s="102"/>
      <c r="N5" s="102"/>
      <c r="O5" s="102"/>
      <c r="AE5" s="91"/>
      <c r="AF5" s="91"/>
      <c r="AG5" s="91"/>
      <c r="AW5" s="96" t="s">
        <v>179</v>
      </c>
      <c r="AX5" s="96"/>
    </row>
    <row r="6" spans="1:51" ht="15" customHeight="1" x14ac:dyDescent="0.25">
      <c r="A6" s="102"/>
      <c r="B6" s="247" t="s">
        <v>20</v>
      </c>
      <c r="C6" s="241"/>
      <c r="D6" s="241" t="s">
        <v>72</v>
      </c>
      <c r="E6" s="241" t="s">
        <v>59</v>
      </c>
      <c r="F6" s="241" t="s">
        <v>203</v>
      </c>
      <c r="G6" s="241" t="s">
        <v>184</v>
      </c>
      <c r="H6" s="241"/>
      <c r="I6" s="241"/>
      <c r="J6" s="241" t="s">
        <v>173</v>
      </c>
      <c r="K6" s="241"/>
      <c r="L6" s="241"/>
      <c r="M6" s="241" t="s">
        <v>174</v>
      </c>
      <c r="N6" s="241"/>
      <c r="O6" s="241"/>
      <c r="P6" s="245" t="s">
        <v>175</v>
      </c>
      <c r="Q6" s="245"/>
      <c r="R6" s="245"/>
      <c r="S6" s="245" t="s">
        <v>36</v>
      </c>
      <c r="T6" s="245"/>
      <c r="U6" s="245"/>
      <c r="V6" s="245" t="s">
        <v>28</v>
      </c>
      <c r="W6" s="245"/>
      <c r="X6" s="245"/>
      <c r="Y6" s="245"/>
      <c r="Z6" s="245"/>
      <c r="AA6" s="245"/>
      <c r="AB6" s="245"/>
      <c r="AC6" s="245"/>
      <c r="AD6" s="246"/>
      <c r="AE6" s="237" t="s">
        <v>176</v>
      </c>
      <c r="AF6" s="238"/>
      <c r="AG6" s="238"/>
      <c r="AH6" s="238" t="s">
        <v>177</v>
      </c>
      <c r="AI6" s="238"/>
      <c r="AJ6" s="238"/>
      <c r="AK6" s="238"/>
      <c r="AL6" s="238"/>
      <c r="AM6" s="238"/>
      <c r="AN6" s="238"/>
      <c r="AO6" s="238"/>
      <c r="AP6" s="238"/>
      <c r="AQ6" s="238"/>
      <c r="AR6" s="238"/>
      <c r="AS6" s="238"/>
      <c r="AT6" s="238"/>
      <c r="AU6" s="238"/>
      <c r="AV6" s="250"/>
      <c r="AW6" s="251" t="s">
        <v>42</v>
      </c>
      <c r="AX6" s="253" t="s">
        <v>43</v>
      </c>
      <c r="AY6" s="255" t="s">
        <v>178</v>
      </c>
    </row>
    <row r="7" spans="1:51" ht="23.25" customHeight="1" x14ac:dyDescent="0.25">
      <c r="A7" s="102"/>
      <c r="B7" s="248"/>
      <c r="C7" s="242"/>
      <c r="D7" s="242"/>
      <c r="E7" s="242"/>
      <c r="F7" s="242"/>
      <c r="G7" s="242"/>
      <c r="H7" s="242"/>
      <c r="I7" s="242"/>
      <c r="J7" s="242"/>
      <c r="K7" s="242"/>
      <c r="L7" s="242"/>
      <c r="M7" s="242"/>
      <c r="N7" s="242"/>
      <c r="O7" s="242"/>
      <c r="P7" s="229"/>
      <c r="Q7" s="229"/>
      <c r="R7" s="229"/>
      <c r="S7" s="229"/>
      <c r="T7" s="229"/>
      <c r="U7" s="229"/>
      <c r="V7" s="229" t="s">
        <v>15</v>
      </c>
      <c r="W7" s="229"/>
      <c r="X7" s="229"/>
      <c r="Y7" s="229" t="s">
        <v>19</v>
      </c>
      <c r="Z7" s="229"/>
      <c r="AA7" s="229"/>
      <c r="AB7" s="229" t="s">
        <v>165</v>
      </c>
      <c r="AC7" s="229"/>
      <c r="AD7" s="249"/>
      <c r="AE7" s="239"/>
      <c r="AF7" s="240"/>
      <c r="AG7" s="240"/>
      <c r="AH7" s="240" t="s">
        <v>44</v>
      </c>
      <c r="AI7" s="240"/>
      <c r="AJ7" s="240"/>
      <c r="AK7" s="240" t="s">
        <v>45</v>
      </c>
      <c r="AL7" s="240"/>
      <c r="AM7" s="240"/>
      <c r="AN7" s="240" t="s">
        <v>46</v>
      </c>
      <c r="AO7" s="240"/>
      <c r="AP7" s="240"/>
      <c r="AQ7" s="240" t="s">
        <v>47</v>
      </c>
      <c r="AR7" s="240"/>
      <c r="AS7" s="240"/>
      <c r="AT7" s="240" t="s">
        <v>48</v>
      </c>
      <c r="AU7" s="240"/>
      <c r="AV7" s="257"/>
      <c r="AW7" s="252"/>
      <c r="AX7" s="254"/>
      <c r="AY7" s="256"/>
    </row>
    <row r="8" spans="1:51" ht="126" customHeight="1" x14ac:dyDescent="0.25">
      <c r="A8" s="102"/>
      <c r="B8" s="105" t="s">
        <v>3</v>
      </c>
      <c r="C8" s="106" t="s">
        <v>39</v>
      </c>
      <c r="D8" s="242"/>
      <c r="E8" s="242"/>
      <c r="F8" s="242"/>
      <c r="G8" s="107" t="s">
        <v>24</v>
      </c>
      <c r="H8" s="107" t="s">
        <v>34</v>
      </c>
      <c r="I8" s="107" t="s">
        <v>35</v>
      </c>
      <c r="J8" s="107" t="s">
        <v>24</v>
      </c>
      <c r="K8" s="107" t="s">
        <v>34</v>
      </c>
      <c r="L8" s="107" t="s">
        <v>35</v>
      </c>
      <c r="M8" s="107" t="s">
        <v>24</v>
      </c>
      <c r="N8" s="107" t="s">
        <v>34</v>
      </c>
      <c r="O8" s="107" t="s">
        <v>35</v>
      </c>
      <c r="P8" s="57" t="s">
        <v>24</v>
      </c>
      <c r="Q8" s="57" t="s">
        <v>34</v>
      </c>
      <c r="R8" s="57" t="s">
        <v>35</v>
      </c>
      <c r="S8" s="57" t="s">
        <v>24</v>
      </c>
      <c r="T8" s="57" t="s">
        <v>34</v>
      </c>
      <c r="U8" s="57" t="s">
        <v>35</v>
      </c>
      <c r="V8" s="57" t="s">
        <v>24</v>
      </c>
      <c r="W8" s="57" t="s">
        <v>34</v>
      </c>
      <c r="X8" s="57" t="s">
        <v>35</v>
      </c>
      <c r="Y8" s="57" t="s">
        <v>24</v>
      </c>
      <c r="Z8" s="57" t="s">
        <v>34</v>
      </c>
      <c r="AA8" s="57" t="s">
        <v>35</v>
      </c>
      <c r="AB8" s="57" t="s">
        <v>24</v>
      </c>
      <c r="AC8" s="57" t="s">
        <v>34</v>
      </c>
      <c r="AD8" s="90" t="s">
        <v>35</v>
      </c>
      <c r="AE8" s="72" t="s">
        <v>24</v>
      </c>
      <c r="AF8" s="71" t="s">
        <v>34</v>
      </c>
      <c r="AG8" s="71" t="s">
        <v>35</v>
      </c>
      <c r="AH8" s="71" t="s">
        <v>24</v>
      </c>
      <c r="AI8" s="71" t="s">
        <v>34</v>
      </c>
      <c r="AJ8" s="71" t="s">
        <v>35</v>
      </c>
      <c r="AK8" s="71" t="s">
        <v>24</v>
      </c>
      <c r="AL8" s="71" t="s">
        <v>34</v>
      </c>
      <c r="AM8" s="71" t="s">
        <v>35</v>
      </c>
      <c r="AN8" s="71" t="s">
        <v>24</v>
      </c>
      <c r="AO8" s="71" t="s">
        <v>34</v>
      </c>
      <c r="AP8" s="71" t="s">
        <v>35</v>
      </c>
      <c r="AQ8" s="71" t="s">
        <v>24</v>
      </c>
      <c r="AR8" s="71" t="s">
        <v>34</v>
      </c>
      <c r="AS8" s="71" t="s">
        <v>35</v>
      </c>
      <c r="AT8" s="71" t="s">
        <v>24</v>
      </c>
      <c r="AU8" s="71" t="s">
        <v>34</v>
      </c>
      <c r="AV8" s="73" t="s">
        <v>35</v>
      </c>
      <c r="AW8" s="252"/>
      <c r="AX8" s="254"/>
      <c r="AY8" s="256"/>
    </row>
    <row r="9" spans="1:51" x14ac:dyDescent="0.25">
      <c r="B9" s="82"/>
      <c r="C9" s="44"/>
      <c r="D9" s="44"/>
      <c r="E9" s="59"/>
      <c r="F9" s="44"/>
      <c r="G9" s="46">
        <f>H9+I9</f>
        <v>0</v>
      </c>
      <c r="H9" s="50"/>
      <c r="I9" s="50"/>
      <c r="J9" s="46">
        <f>K9+L9</f>
        <v>0</v>
      </c>
      <c r="K9" s="50"/>
      <c r="L9" s="50"/>
      <c r="M9" s="46">
        <f>N9+O9</f>
        <v>0</v>
      </c>
      <c r="N9" s="50"/>
      <c r="O9" s="50"/>
      <c r="P9" s="46">
        <f>Q9+R9</f>
        <v>0</v>
      </c>
      <c r="Q9" s="50"/>
      <c r="R9" s="50"/>
      <c r="S9" s="46">
        <f>T9+U9</f>
        <v>0</v>
      </c>
      <c r="T9" s="50"/>
      <c r="U9" s="50"/>
      <c r="V9" s="46">
        <f>W9+X9</f>
        <v>0</v>
      </c>
      <c r="W9" s="50"/>
      <c r="X9" s="50"/>
      <c r="Y9" s="46">
        <f>Z9+AA9</f>
        <v>0</v>
      </c>
      <c r="Z9" s="50"/>
      <c r="AA9" s="50"/>
      <c r="AB9" s="46">
        <f>AC9+AD9</f>
        <v>0</v>
      </c>
      <c r="AC9" s="50"/>
      <c r="AD9" s="75"/>
      <c r="AE9" s="74">
        <f>AF9+AG9</f>
        <v>0</v>
      </c>
      <c r="AF9" s="50"/>
      <c r="AG9" s="50"/>
      <c r="AH9" s="46">
        <f>AI9+AJ9</f>
        <v>0</v>
      </c>
      <c r="AI9" s="50"/>
      <c r="AJ9" s="50"/>
      <c r="AK9" s="46">
        <f>AL9+AM9</f>
        <v>0</v>
      </c>
      <c r="AL9" s="50"/>
      <c r="AM9" s="50"/>
      <c r="AN9" s="46">
        <f>AO9+AP9</f>
        <v>0</v>
      </c>
      <c r="AO9" s="50"/>
      <c r="AP9" s="50"/>
      <c r="AQ9" s="46">
        <f>AR9+AS9</f>
        <v>0</v>
      </c>
      <c r="AR9" s="50"/>
      <c r="AS9" s="50"/>
      <c r="AT9" s="46">
        <f>AU9+AV9</f>
        <v>0</v>
      </c>
      <c r="AU9" s="50"/>
      <c r="AV9" s="75"/>
      <c r="AW9" s="80"/>
      <c r="AX9" s="50"/>
      <c r="AY9" s="75"/>
    </row>
    <row r="10" spans="1:51" x14ac:dyDescent="0.25">
      <c r="B10" s="82"/>
      <c r="C10" s="44"/>
      <c r="D10" s="44"/>
      <c r="E10" s="59"/>
      <c r="F10" s="44"/>
      <c r="G10" s="46">
        <f t="shared" ref="G10:G17" si="0">H10+I10</f>
        <v>0</v>
      </c>
      <c r="H10" s="50"/>
      <c r="I10" s="50"/>
      <c r="J10" s="46">
        <f t="shared" ref="J10:J17" si="1">K10+L10</f>
        <v>0</v>
      </c>
      <c r="K10" s="50"/>
      <c r="L10" s="50"/>
      <c r="M10" s="46">
        <f t="shared" ref="M10:M17" si="2">N10+O10</f>
        <v>0</v>
      </c>
      <c r="N10" s="50"/>
      <c r="O10" s="50"/>
      <c r="P10" s="46">
        <f t="shared" ref="P10:P17" si="3">Q10+R10</f>
        <v>0</v>
      </c>
      <c r="Q10" s="50"/>
      <c r="R10" s="50"/>
      <c r="S10" s="46">
        <f t="shared" ref="S10:S17" si="4">T10+U10</f>
        <v>0</v>
      </c>
      <c r="T10" s="50"/>
      <c r="U10" s="50"/>
      <c r="V10" s="46">
        <f t="shared" ref="V10:V17" si="5">W10+X10</f>
        <v>0</v>
      </c>
      <c r="W10" s="50"/>
      <c r="X10" s="50"/>
      <c r="Y10" s="46">
        <f t="shared" ref="Y10:Y17" si="6">Z10+AA10</f>
        <v>0</v>
      </c>
      <c r="Z10" s="50"/>
      <c r="AA10" s="50"/>
      <c r="AB10" s="46">
        <f t="shared" ref="AB10:AB17" si="7">AC10+AD10</f>
        <v>0</v>
      </c>
      <c r="AC10" s="50"/>
      <c r="AD10" s="75"/>
      <c r="AE10" s="74">
        <f t="shared" ref="AE10:AE17" si="8">AF10+AG10</f>
        <v>0</v>
      </c>
      <c r="AF10" s="50"/>
      <c r="AG10" s="50"/>
      <c r="AH10" s="46">
        <f t="shared" ref="AH10:AH17" si="9">AI10+AJ10</f>
        <v>0</v>
      </c>
      <c r="AI10" s="50"/>
      <c r="AJ10" s="50"/>
      <c r="AK10" s="46">
        <f t="shared" ref="AK10:AK17" si="10">AL10+AM10</f>
        <v>0</v>
      </c>
      <c r="AL10" s="50"/>
      <c r="AM10" s="50"/>
      <c r="AN10" s="46">
        <f t="shared" ref="AN10:AN17" si="11">AO10+AP10</f>
        <v>0</v>
      </c>
      <c r="AO10" s="50"/>
      <c r="AP10" s="50"/>
      <c r="AQ10" s="46">
        <f t="shared" ref="AQ10:AQ17" si="12">AR10+AS10</f>
        <v>0</v>
      </c>
      <c r="AR10" s="50"/>
      <c r="AS10" s="50"/>
      <c r="AT10" s="46">
        <f t="shared" ref="AT10:AT17" si="13">AU10+AV10</f>
        <v>0</v>
      </c>
      <c r="AU10" s="50"/>
      <c r="AV10" s="75"/>
      <c r="AW10" s="80"/>
      <c r="AX10" s="50"/>
      <c r="AY10" s="75"/>
    </row>
    <row r="11" spans="1:51" x14ac:dyDescent="0.25">
      <c r="B11" s="82"/>
      <c r="C11" s="44"/>
      <c r="D11" s="44"/>
      <c r="E11" s="45"/>
      <c r="F11" s="44"/>
      <c r="G11" s="46">
        <f t="shared" si="0"/>
        <v>0</v>
      </c>
      <c r="H11" s="50"/>
      <c r="I11" s="50"/>
      <c r="J11" s="46">
        <f t="shared" si="1"/>
        <v>0</v>
      </c>
      <c r="K11" s="50"/>
      <c r="L11" s="50"/>
      <c r="M11" s="46">
        <f t="shared" si="2"/>
        <v>0</v>
      </c>
      <c r="N11" s="50"/>
      <c r="O11" s="50"/>
      <c r="P11" s="46">
        <f t="shared" si="3"/>
        <v>0</v>
      </c>
      <c r="Q11" s="50"/>
      <c r="R11" s="50"/>
      <c r="S11" s="46">
        <f t="shared" si="4"/>
        <v>0</v>
      </c>
      <c r="T11" s="50"/>
      <c r="U11" s="50"/>
      <c r="V11" s="46">
        <f t="shared" si="5"/>
        <v>0</v>
      </c>
      <c r="W11" s="50"/>
      <c r="X11" s="50"/>
      <c r="Y11" s="46">
        <f t="shared" si="6"/>
        <v>0</v>
      </c>
      <c r="Z11" s="50"/>
      <c r="AA11" s="50"/>
      <c r="AB11" s="46">
        <f t="shared" si="7"/>
        <v>0</v>
      </c>
      <c r="AC11" s="50"/>
      <c r="AD11" s="75"/>
      <c r="AE11" s="74">
        <f t="shared" si="8"/>
        <v>0</v>
      </c>
      <c r="AF11" s="50"/>
      <c r="AG11" s="50"/>
      <c r="AH11" s="46">
        <f t="shared" si="9"/>
        <v>0</v>
      </c>
      <c r="AI11" s="50"/>
      <c r="AJ11" s="50"/>
      <c r="AK11" s="46">
        <f t="shared" si="10"/>
        <v>0</v>
      </c>
      <c r="AL11" s="50"/>
      <c r="AM11" s="50"/>
      <c r="AN11" s="46">
        <f t="shared" si="11"/>
        <v>0</v>
      </c>
      <c r="AO11" s="50"/>
      <c r="AP11" s="50"/>
      <c r="AQ11" s="46">
        <f t="shared" si="12"/>
        <v>0</v>
      </c>
      <c r="AR11" s="50"/>
      <c r="AS11" s="50"/>
      <c r="AT11" s="46">
        <f t="shared" si="13"/>
        <v>0</v>
      </c>
      <c r="AU11" s="50"/>
      <c r="AV11" s="75"/>
      <c r="AW11" s="80"/>
      <c r="AX11" s="50"/>
      <c r="AY11" s="75"/>
    </row>
    <row r="12" spans="1:51" x14ac:dyDescent="0.25">
      <c r="B12" s="82"/>
      <c r="C12" s="44"/>
      <c r="D12" s="44"/>
      <c r="E12" s="45"/>
      <c r="F12" s="44"/>
      <c r="G12" s="46">
        <f t="shared" si="0"/>
        <v>0</v>
      </c>
      <c r="H12" s="50"/>
      <c r="I12" s="50"/>
      <c r="J12" s="46">
        <f t="shared" si="1"/>
        <v>0</v>
      </c>
      <c r="K12" s="50"/>
      <c r="L12" s="50"/>
      <c r="M12" s="46">
        <f t="shared" si="2"/>
        <v>0</v>
      </c>
      <c r="N12" s="50"/>
      <c r="O12" s="50"/>
      <c r="P12" s="46">
        <f t="shared" si="3"/>
        <v>0</v>
      </c>
      <c r="Q12" s="50"/>
      <c r="R12" s="50"/>
      <c r="S12" s="46">
        <f t="shared" si="4"/>
        <v>0</v>
      </c>
      <c r="T12" s="50"/>
      <c r="U12" s="50"/>
      <c r="V12" s="46">
        <f t="shared" si="5"/>
        <v>0</v>
      </c>
      <c r="W12" s="50"/>
      <c r="X12" s="50"/>
      <c r="Y12" s="46">
        <f t="shared" si="6"/>
        <v>0</v>
      </c>
      <c r="Z12" s="50"/>
      <c r="AA12" s="50"/>
      <c r="AB12" s="46">
        <f t="shared" si="7"/>
        <v>0</v>
      </c>
      <c r="AC12" s="50"/>
      <c r="AD12" s="75"/>
      <c r="AE12" s="74">
        <f t="shared" si="8"/>
        <v>0</v>
      </c>
      <c r="AF12" s="50"/>
      <c r="AG12" s="50"/>
      <c r="AH12" s="46">
        <f t="shared" si="9"/>
        <v>0</v>
      </c>
      <c r="AI12" s="50"/>
      <c r="AJ12" s="50"/>
      <c r="AK12" s="46">
        <f t="shared" si="10"/>
        <v>0</v>
      </c>
      <c r="AL12" s="50"/>
      <c r="AM12" s="50"/>
      <c r="AN12" s="46">
        <f t="shared" si="11"/>
        <v>0</v>
      </c>
      <c r="AO12" s="50"/>
      <c r="AP12" s="50"/>
      <c r="AQ12" s="46">
        <f t="shared" si="12"/>
        <v>0</v>
      </c>
      <c r="AR12" s="50"/>
      <c r="AS12" s="50"/>
      <c r="AT12" s="46">
        <f t="shared" si="13"/>
        <v>0</v>
      </c>
      <c r="AU12" s="50"/>
      <c r="AV12" s="75"/>
      <c r="AW12" s="80"/>
      <c r="AX12" s="50"/>
      <c r="AY12" s="75"/>
    </row>
    <row r="13" spans="1:51" x14ac:dyDescent="0.25">
      <c r="B13" s="82"/>
      <c r="C13" s="44"/>
      <c r="D13" s="44"/>
      <c r="E13" s="45"/>
      <c r="F13" s="44"/>
      <c r="G13" s="46">
        <f t="shared" si="0"/>
        <v>0</v>
      </c>
      <c r="H13" s="50"/>
      <c r="I13" s="50"/>
      <c r="J13" s="46">
        <f t="shared" si="1"/>
        <v>0</v>
      </c>
      <c r="K13" s="50"/>
      <c r="L13" s="50"/>
      <c r="M13" s="46">
        <f t="shared" si="2"/>
        <v>0</v>
      </c>
      <c r="N13" s="50"/>
      <c r="O13" s="50"/>
      <c r="P13" s="46">
        <f t="shared" si="3"/>
        <v>0</v>
      </c>
      <c r="Q13" s="50"/>
      <c r="R13" s="50"/>
      <c r="S13" s="46">
        <f t="shared" si="4"/>
        <v>0</v>
      </c>
      <c r="T13" s="50"/>
      <c r="U13" s="50"/>
      <c r="V13" s="46">
        <f t="shared" si="5"/>
        <v>0</v>
      </c>
      <c r="W13" s="50"/>
      <c r="X13" s="50"/>
      <c r="Y13" s="46">
        <f t="shared" si="6"/>
        <v>0</v>
      </c>
      <c r="Z13" s="50"/>
      <c r="AA13" s="50"/>
      <c r="AB13" s="46">
        <f t="shared" si="7"/>
        <v>0</v>
      </c>
      <c r="AC13" s="50"/>
      <c r="AD13" s="75"/>
      <c r="AE13" s="74">
        <f t="shared" si="8"/>
        <v>0</v>
      </c>
      <c r="AF13" s="50"/>
      <c r="AG13" s="50"/>
      <c r="AH13" s="46">
        <f t="shared" si="9"/>
        <v>0</v>
      </c>
      <c r="AI13" s="50"/>
      <c r="AJ13" s="50"/>
      <c r="AK13" s="46">
        <f t="shared" si="10"/>
        <v>0</v>
      </c>
      <c r="AL13" s="50"/>
      <c r="AM13" s="50"/>
      <c r="AN13" s="46">
        <f t="shared" si="11"/>
        <v>0</v>
      </c>
      <c r="AO13" s="50"/>
      <c r="AP13" s="50"/>
      <c r="AQ13" s="46">
        <f t="shared" si="12"/>
        <v>0</v>
      </c>
      <c r="AR13" s="50"/>
      <c r="AS13" s="50"/>
      <c r="AT13" s="46">
        <f t="shared" si="13"/>
        <v>0</v>
      </c>
      <c r="AU13" s="50"/>
      <c r="AV13" s="75"/>
      <c r="AW13" s="80"/>
      <c r="AX13" s="50"/>
      <c r="AY13" s="75"/>
    </row>
    <row r="14" spans="1:51" x14ac:dyDescent="0.25">
      <c r="B14" s="82"/>
      <c r="C14" s="44"/>
      <c r="D14" s="44"/>
      <c r="E14" s="45"/>
      <c r="F14" s="44"/>
      <c r="G14" s="46">
        <f t="shared" si="0"/>
        <v>0</v>
      </c>
      <c r="H14" s="50"/>
      <c r="I14" s="50"/>
      <c r="J14" s="46">
        <f t="shared" si="1"/>
        <v>0</v>
      </c>
      <c r="K14" s="50"/>
      <c r="L14" s="50"/>
      <c r="M14" s="46">
        <f t="shared" si="2"/>
        <v>0</v>
      </c>
      <c r="N14" s="50"/>
      <c r="O14" s="50"/>
      <c r="P14" s="46">
        <f t="shared" si="3"/>
        <v>0</v>
      </c>
      <c r="Q14" s="50"/>
      <c r="R14" s="50"/>
      <c r="S14" s="46">
        <f t="shared" si="4"/>
        <v>0</v>
      </c>
      <c r="T14" s="50"/>
      <c r="U14" s="50"/>
      <c r="V14" s="46">
        <f t="shared" si="5"/>
        <v>0</v>
      </c>
      <c r="W14" s="50"/>
      <c r="X14" s="50"/>
      <c r="Y14" s="46">
        <f t="shared" si="6"/>
        <v>0</v>
      </c>
      <c r="Z14" s="50"/>
      <c r="AA14" s="50"/>
      <c r="AB14" s="46">
        <f t="shared" si="7"/>
        <v>0</v>
      </c>
      <c r="AC14" s="50"/>
      <c r="AD14" s="75"/>
      <c r="AE14" s="74">
        <f t="shared" si="8"/>
        <v>0</v>
      </c>
      <c r="AF14" s="50"/>
      <c r="AG14" s="50"/>
      <c r="AH14" s="46">
        <f t="shared" si="9"/>
        <v>0</v>
      </c>
      <c r="AI14" s="50"/>
      <c r="AJ14" s="50"/>
      <c r="AK14" s="46">
        <f t="shared" si="10"/>
        <v>0</v>
      </c>
      <c r="AL14" s="50"/>
      <c r="AM14" s="50"/>
      <c r="AN14" s="46">
        <f t="shared" si="11"/>
        <v>0</v>
      </c>
      <c r="AO14" s="50"/>
      <c r="AP14" s="50"/>
      <c r="AQ14" s="46">
        <f t="shared" si="12"/>
        <v>0</v>
      </c>
      <c r="AR14" s="50"/>
      <c r="AS14" s="50"/>
      <c r="AT14" s="46">
        <f t="shared" si="13"/>
        <v>0</v>
      </c>
      <c r="AU14" s="50"/>
      <c r="AV14" s="75"/>
      <c r="AW14" s="80"/>
      <c r="AX14" s="50"/>
      <c r="AY14" s="75"/>
    </row>
    <row r="15" spans="1:51" x14ac:dyDescent="0.25">
      <c r="B15" s="82"/>
      <c r="C15" s="44"/>
      <c r="D15" s="44"/>
      <c r="E15" s="45"/>
      <c r="F15" s="44"/>
      <c r="G15" s="46">
        <f t="shared" si="0"/>
        <v>0</v>
      </c>
      <c r="H15" s="50"/>
      <c r="I15" s="50"/>
      <c r="J15" s="46">
        <f t="shared" si="1"/>
        <v>0</v>
      </c>
      <c r="K15" s="50"/>
      <c r="L15" s="50"/>
      <c r="M15" s="46">
        <f t="shared" si="2"/>
        <v>0</v>
      </c>
      <c r="N15" s="50"/>
      <c r="O15" s="50"/>
      <c r="P15" s="46">
        <f t="shared" si="3"/>
        <v>0</v>
      </c>
      <c r="Q15" s="50"/>
      <c r="R15" s="50"/>
      <c r="S15" s="46">
        <f t="shared" si="4"/>
        <v>0</v>
      </c>
      <c r="T15" s="50"/>
      <c r="U15" s="50"/>
      <c r="V15" s="46">
        <f t="shared" si="5"/>
        <v>0</v>
      </c>
      <c r="W15" s="50"/>
      <c r="X15" s="50"/>
      <c r="Y15" s="46">
        <f t="shared" si="6"/>
        <v>0</v>
      </c>
      <c r="Z15" s="50"/>
      <c r="AA15" s="50"/>
      <c r="AB15" s="46">
        <f t="shared" si="7"/>
        <v>0</v>
      </c>
      <c r="AC15" s="50"/>
      <c r="AD15" s="75"/>
      <c r="AE15" s="74">
        <f t="shared" si="8"/>
        <v>0</v>
      </c>
      <c r="AF15" s="50"/>
      <c r="AG15" s="50"/>
      <c r="AH15" s="46">
        <f t="shared" si="9"/>
        <v>0</v>
      </c>
      <c r="AI15" s="50"/>
      <c r="AJ15" s="50"/>
      <c r="AK15" s="46">
        <f t="shared" si="10"/>
        <v>0</v>
      </c>
      <c r="AL15" s="50"/>
      <c r="AM15" s="50"/>
      <c r="AN15" s="46">
        <f t="shared" si="11"/>
        <v>0</v>
      </c>
      <c r="AO15" s="50"/>
      <c r="AP15" s="50"/>
      <c r="AQ15" s="46">
        <f t="shared" si="12"/>
        <v>0</v>
      </c>
      <c r="AR15" s="50"/>
      <c r="AS15" s="50"/>
      <c r="AT15" s="46">
        <f t="shared" si="13"/>
        <v>0</v>
      </c>
      <c r="AU15" s="50"/>
      <c r="AV15" s="75"/>
      <c r="AW15" s="80"/>
      <c r="AX15" s="50"/>
      <c r="AY15" s="75"/>
    </row>
    <row r="16" spans="1:51" x14ac:dyDescent="0.25">
      <c r="B16" s="82"/>
      <c r="C16" s="44"/>
      <c r="D16" s="44"/>
      <c r="E16" s="45"/>
      <c r="F16" s="44"/>
      <c r="G16" s="46">
        <f t="shared" si="0"/>
        <v>0</v>
      </c>
      <c r="H16" s="50"/>
      <c r="I16" s="50"/>
      <c r="J16" s="46">
        <f t="shared" si="1"/>
        <v>0</v>
      </c>
      <c r="K16" s="50"/>
      <c r="L16" s="50"/>
      <c r="M16" s="46">
        <f t="shared" si="2"/>
        <v>0</v>
      </c>
      <c r="N16" s="50"/>
      <c r="O16" s="50"/>
      <c r="P16" s="46">
        <f t="shared" si="3"/>
        <v>0</v>
      </c>
      <c r="Q16" s="50"/>
      <c r="R16" s="50"/>
      <c r="S16" s="46">
        <f t="shared" si="4"/>
        <v>0</v>
      </c>
      <c r="T16" s="50"/>
      <c r="U16" s="50"/>
      <c r="V16" s="46">
        <f t="shared" si="5"/>
        <v>0</v>
      </c>
      <c r="W16" s="50"/>
      <c r="X16" s="50"/>
      <c r="Y16" s="46">
        <f t="shared" si="6"/>
        <v>0</v>
      </c>
      <c r="Z16" s="50"/>
      <c r="AA16" s="50"/>
      <c r="AB16" s="46">
        <f t="shared" si="7"/>
        <v>0</v>
      </c>
      <c r="AC16" s="50"/>
      <c r="AD16" s="75"/>
      <c r="AE16" s="74">
        <f t="shared" si="8"/>
        <v>0</v>
      </c>
      <c r="AF16" s="50"/>
      <c r="AG16" s="50"/>
      <c r="AH16" s="46">
        <f t="shared" si="9"/>
        <v>0</v>
      </c>
      <c r="AI16" s="50"/>
      <c r="AJ16" s="50"/>
      <c r="AK16" s="46">
        <f t="shared" si="10"/>
        <v>0</v>
      </c>
      <c r="AL16" s="50"/>
      <c r="AM16" s="50"/>
      <c r="AN16" s="46">
        <f t="shared" si="11"/>
        <v>0</v>
      </c>
      <c r="AO16" s="50"/>
      <c r="AP16" s="50"/>
      <c r="AQ16" s="46">
        <f t="shared" si="12"/>
        <v>0</v>
      </c>
      <c r="AR16" s="50"/>
      <c r="AS16" s="50"/>
      <c r="AT16" s="46">
        <f t="shared" si="13"/>
        <v>0</v>
      </c>
      <c r="AU16" s="50"/>
      <c r="AV16" s="75"/>
      <c r="AW16" s="80"/>
      <c r="AX16" s="50"/>
      <c r="AY16" s="75"/>
    </row>
    <row r="17" spans="1:51" x14ac:dyDescent="0.25">
      <c r="B17" s="83"/>
      <c r="C17" s="58"/>
      <c r="D17" s="58"/>
      <c r="E17" s="59"/>
      <c r="F17" s="58"/>
      <c r="G17" s="46">
        <f t="shared" si="0"/>
        <v>0</v>
      </c>
      <c r="H17" s="50"/>
      <c r="I17" s="50"/>
      <c r="J17" s="46">
        <f t="shared" si="1"/>
        <v>0</v>
      </c>
      <c r="K17" s="50"/>
      <c r="L17" s="50"/>
      <c r="M17" s="46">
        <f t="shared" si="2"/>
        <v>0</v>
      </c>
      <c r="N17" s="50"/>
      <c r="O17" s="50"/>
      <c r="P17" s="46">
        <f t="shared" si="3"/>
        <v>0</v>
      </c>
      <c r="Q17" s="50"/>
      <c r="R17" s="50"/>
      <c r="S17" s="46">
        <f t="shared" si="4"/>
        <v>0</v>
      </c>
      <c r="T17" s="50"/>
      <c r="U17" s="50"/>
      <c r="V17" s="46">
        <f t="shared" si="5"/>
        <v>0</v>
      </c>
      <c r="W17" s="50"/>
      <c r="X17" s="50"/>
      <c r="Y17" s="46">
        <f t="shared" si="6"/>
        <v>0</v>
      </c>
      <c r="Z17" s="50"/>
      <c r="AA17" s="50"/>
      <c r="AB17" s="46">
        <f t="shared" si="7"/>
        <v>0</v>
      </c>
      <c r="AC17" s="50"/>
      <c r="AD17" s="75"/>
      <c r="AE17" s="74">
        <f t="shared" si="8"/>
        <v>0</v>
      </c>
      <c r="AF17" s="50"/>
      <c r="AG17" s="50"/>
      <c r="AH17" s="46">
        <f t="shared" si="9"/>
        <v>0</v>
      </c>
      <c r="AI17" s="50"/>
      <c r="AJ17" s="50"/>
      <c r="AK17" s="46">
        <f t="shared" si="10"/>
        <v>0</v>
      </c>
      <c r="AL17" s="50"/>
      <c r="AM17" s="50"/>
      <c r="AN17" s="46">
        <f t="shared" si="11"/>
        <v>0</v>
      </c>
      <c r="AO17" s="50"/>
      <c r="AP17" s="50"/>
      <c r="AQ17" s="46">
        <f t="shared" si="12"/>
        <v>0</v>
      </c>
      <c r="AR17" s="50"/>
      <c r="AS17" s="50"/>
      <c r="AT17" s="46">
        <f t="shared" si="13"/>
        <v>0</v>
      </c>
      <c r="AU17" s="50"/>
      <c r="AV17" s="75"/>
      <c r="AW17" s="80"/>
      <c r="AX17" s="50"/>
      <c r="AY17" s="75"/>
    </row>
    <row r="18" spans="1:51" ht="17.25" x14ac:dyDescent="0.25">
      <c r="A18" s="56"/>
      <c r="B18" s="243" t="s">
        <v>57</v>
      </c>
      <c r="C18" s="244"/>
      <c r="D18" s="244"/>
      <c r="E18" s="244"/>
      <c r="F18" s="244"/>
      <c r="G18" s="60">
        <f t="shared" ref="G18:AV18" si="14">SUM(G9:G17)</f>
        <v>0</v>
      </c>
      <c r="H18" s="60">
        <f t="shared" si="14"/>
        <v>0</v>
      </c>
      <c r="I18" s="60">
        <f t="shared" si="14"/>
        <v>0</v>
      </c>
      <c r="J18" s="60">
        <f t="shared" si="14"/>
        <v>0</v>
      </c>
      <c r="K18" s="60">
        <f t="shared" si="14"/>
        <v>0</v>
      </c>
      <c r="L18" s="60">
        <f t="shared" si="14"/>
        <v>0</v>
      </c>
      <c r="M18" s="60">
        <f t="shared" si="14"/>
        <v>0</v>
      </c>
      <c r="N18" s="60">
        <f t="shared" si="14"/>
        <v>0</v>
      </c>
      <c r="O18" s="60">
        <f t="shared" si="14"/>
        <v>0</v>
      </c>
      <c r="P18" s="60">
        <f t="shared" si="14"/>
        <v>0</v>
      </c>
      <c r="Q18" s="60">
        <f t="shared" si="14"/>
        <v>0</v>
      </c>
      <c r="R18" s="60">
        <f t="shared" si="14"/>
        <v>0</v>
      </c>
      <c r="S18" s="60">
        <f t="shared" si="14"/>
        <v>0</v>
      </c>
      <c r="T18" s="60">
        <f t="shared" si="14"/>
        <v>0</v>
      </c>
      <c r="U18" s="60">
        <f t="shared" si="14"/>
        <v>0</v>
      </c>
      <c r="V18" s="60">
        <f t="shared" si="14"/>
        <v>0</v>
      </c>
      <c r="W18" s="60">
        <f t="shared" si="14"/>
        <v>0</v>
      </c>
      <c r="X18" s="60">
        <f t="shared" si="14"/>
        <v>0</v>
      </c>
      <c r="Y18" s="60">
        <f t="shared" si="14"/>
        <v>0</v>
      </c>
      <c r="Z18" s="60">
        <f t="shared" si="14"/>
        <v>0</v>
      </c>
      <c r="AA18" s="60">
        <f t="shared" si="14"/>
        <v>0</v>
      </c>
      <c r="AB18" s="60">
        <f t="shared" si="14"/>
        <v>0</v>
      </c>
      <c r="AC18" s="60">
        <f t="shared" si="14"/>
        <v>0</v>
      </c>
      <c r="AD18" s="76">
        <f t="shared" si="14"/>
        <v>0</v>
      </c>
      <c r="AE18" s="74">
        <f t="shared" si="14"/>
        <v>0</v>
      </c>
      <c r="AF18" s="60">
        <f t="shared" si="14"/>
        <v>0</v>
      </c>
      <c r="AG18" s="60">
        <f t="shared" si="14"/>
        <v>0</v>
      </c>
      <c r="AH18" s="60">
        <f t="shared" si="14"/>
        <v>0</v>
      </c>
      <c r="AI18" s="60">
        <f t="shared" si="14"/>
        <v>0</v>
      </c>
      <c r="AJ18" s="60">
        <f t="shared" si="14"/>
        <v>0</v>
      </c>
      <c r="AK18" s="60">
        <f t="shared" si="14"/>
        <v>0</v>
      </c>
      <c r="AL18" s="60">
        <f t="shared" si="14"/>
        <v>0</v>
      </c>
      <c r="AM18" s="60">
        <f t="shared" si="14"/>
        <v>0</v>
      </c>
      <c r="AN18" s="60">
        <f t="shared" si="14"/>
        <v>0</v>
      </c>
      <c r="AO18" s="60">
        <f t="shared" si="14"/>
        <v>0</v>
      </c>
      <c r="AP18" s="60">
        <f t="shared" si="14"/>
        <v>0</v>
      </c>
      <c r="AQ18" s="60">
        <f t="shared" si="14"/>
        <v>0</v>
      </c>
      <c r="AR18" s="60">
        <f t="shared" si="14"/>
        <v>0</v>
      </c>
      <c r="AS18" s="60">
        <f t="shared" si="14"/>
        <v>0</v>
      </c>
      <c r="AT18" s="60">
        <f t="shared" si="14"/>
        <v>0</v>
      </c>
      <c r="AU18" s="60">
        <f t="shared" si="14"/>
        <v>0</v>
      </c>
      <c r="AV18" s="76">
        <f t="shared" si="14"/>
        <v>0</v>
      </c>
      <c r="AW18" s="74" t="s">
        <v>61</v>
      </c>
      <c r="AX18" s="60" t="s">
        <v>61</v>
      </c>
      <c r="AY18" s="76" t="s">
        <v>61</v>
      </c>
    </row>
    <row r="19" spans="1:51" x14ac:dyDescent="0.25">
      <c r="B19" s="243" t="s">
        <v>37</v>
      </c>
      <c r="C19" s="244"/>
      <c r="D19" s="244"/>
      <c r="E19" s="244"/>
      <c r="F19" s="244"/>
      <c r="G19" s="60">
        <f t="shared" ref="G19:AV19" si="15">SUMIF($E9:$E17,"Վարկային ծրագիր",G9:G17)</f>
        <v>0</v>
      </c>
      <c r="H19" s="60">
        <f t="shared" si="15"/>
        <v>0</v>
      </c>
      <c r="I19" s="60">
        <f t="shared" si="15"/>
        <v>0</v>
      </c>
      <c r="J19" s="60">
        <f t="shared" si="15"/>
        <v>0</v>
      </c>
      <c r="K19" s="60">
        <f t="shared" si="15"/>
        <v>0</v>
      </c>
      <c r="L19" s="60">
        <f t="shared" si="15"/>
        <v>0</v>
      </c>
      <c r="M19" s="60">
        <f t="shared" si="15"/>
        <v>0</v>
      </c>
      <c r="N19" s="60">
        <f t="shared" si="15"/>
        <v>0</v>
      </c>
      <c r="O19" s="60">
        <f t="shared" si="15"/>
        <v>0</v>
      </c>
      <c r="P19" s="60">
        <f t="shared" si="15"/>
        <v>0</v>
      </c>
      <c r="Q19" s="60">
        <f t="shared" si="15"/>
        <v>0</v>
      </c>
      <c r="R19" s="60">
        <f t="shared" si="15"/>
        <v>0</v>
      </c>
      <c r="S19" s="60">
        <f t="shared" si="15"/>
        <v>0</v>
      </c>
      <c r="T19" s="60">
        <f t="shared" si="15"/>
        <v>0</v>
      </c>
      <c r="U19" s="60">
        <f t="shared" si="15"/>
        <v>0</v>
      </c>
      <c r="V19" s="60">
        <f t="shared" si="15"/>
        <v>0</v>
      </c>
      <c r="W19" s="60">
        <f t="shared" si="15"/>
        <v>0</v>
      </c>
      <c r="X19" s="60">
        <f t="shared" si="15"/>
        <v>0</v>
      </c>
      <c r="Y19" s="60">
        <f t="shared" si="15"/>
        <v>0</v>
      </c>
      <c r="Z19" s="60">
        <f t="shared" si="15"/>
        <v>0</v>
      </c>
      <c r="AA19" s="60">
        <f t="shared" si="15"/>
        <v>0</v>
      </c>
      <c r="AB19" s="60">
        <f t="shared" si="15"/>
        <v>0</v>
      </c>
      <c r="AC19" s="60">
        <f t="shared" si="15"/>
        <v>0</v>
      </c>
      <c r="AD19" s="76">
        <f t="shared" si="15"/>
        <v>0</v>
      </c>
      <c r="AE19" s="74">
        <f t="shared" si="15"/>
        <v>0</v>
      </c>
      <c r="AF19" s="60">
        <f t="shared" si="15"/>
        <v>0</v>
      </c>
      <c r="AG19" s="60">
        <f t="shared" si="15"/>
        <v>0</v>
      </c>
      <c r="AH19" s="60">
        <f t="shared" si="15"/>
        <v>0</v>
      </c>
      <c r="AI19" s="60">
        <f t="shared" si="15"/>
        <v>0</v>
      </c>
      <c r="AJ19" s="60">
        <f t="shared" si="15"/>
        <v>0</v>
      </c>
      <c r="AK19" s="60">
        <f t="shared" si="15"/>
        <v>0</v>
      </c>
      <c r="AL19" s="60">
        <f t="shared" si="15"/>
        <v>0</v>
      </c>
      <c r="AM19" s="60">
        <f t="shared" si="15"/>
        <v>0</v>
      </c>
      <c r="AN19" s="60">
        <f t="shared" si="15"/>
        <v>0</v>
      </c>
      <c r="AO19" s="60">
        <f t="shared" si="15"/>
        <v>0</v>
      </c>
      <c r="AP19" s="60">
        <f t="shared" si="15"/>
        <v>0</v>
      </c>
      <c r="AQ19" s="60">
        <f t="shared" si="15"/>
        <v>0</v>
      </c>
      <c r="AR19" s="60">
        <f t="shared" si="15"/>
        <v>0</v>
      </c>
      <c r="AS19" s="60">
        <f t="shared" si="15"/>
        <v>0</v>
      </c>
      <c r="AT19" s="60">
        <f t="shared" si="15"/>
        <v>0</v>
      </c>
      <c r="AU19" s="60">
        <f t="shared" si="15"/>
        <v>0</v>
      </c>
      <c r="AV19" s="76">
        <f t="shared" si="15"/>
        <v>0</v>
      </c>
      <c r="AW19" s="74" t="s">
        <v>61</v>
      </c>
      <c r="AX19" s="60" t="s">
        <v>61</v>
      </c>
      <c r="AY19" s="76" t="s">
        <v>61</v>
      </c>
    </row>
    <row r="20" spans="1:51" x14ac:dyDescent="0.25">
      <c r="B20" s="243" t="s">
        <v>38</v>
      </c>
      <c r="C20" s="244"/>
      <c r="D20" s="244"/>
      <c r="E20" s="244"/>
      <c r="F20" s="244"/>
      <c r="G20" s="60">
        <f t="shared" ref="G20:AV20" si="16">SUMIF($E9:$E17,"Դրամաշնորհային ծրագիր",G9:G17)</f>
        <v>0</v>
      </c>
      <c r="H20" s="60">
        <f>SUMIF($E9:$E17,"Դրամաշնորհային ծրագիր",H9:H17)</f>
        <v>0</v>
      </c>
      <c r="I20" s="60">
        <f t="shared" si="16"/>
        <v>0</v>
      </c>
      <c r="J20" s="60">
        <f t="shared" si="16"/>
        <v>0</v>
      </c>
      <c r="K20" s="60">
        <f t="shared" si="16"/>
        <v>0</v>
      </c>
      <c r="L20" s="60">
        <f t="shared" si="16"/>
        <v>0</v>
      </c>
      <c r="M20" s="60">
        <f t="shared" si="16"/>
        <v>0</v>
      </c>
      <c r="N20" s="60">
        <f t="shared" si="16"/>
        <v>0</v>
      </c>
      <c r="O20" s="60">
        <f t="shared" si="16"/>
        <v>0</v>
      </c>
      <c r="P20" s="60">
        <f t="shared" si="16"/>
        <v>0</v>
      </c>
      <c r="Q20" s="60">
        <f t="shared" si="16"/>
        <v>0</v>
      </c>
      <c r="R20" s="60">
        <f t="shared" si="16"/>
        <v>0</v>
      </c>
      <c r="S20" s="60">
        <f t="shared" si="16"/>
        <v>0</v>
      </c>
      <c r="T20" s="60">
        <f t="shared" si="16"/>
        <v>0</v>
      </c>
      <c r="U20" s="60">
        <f t="shared" si="16"/>
        <v>0</v>
      </c>
      <c r="V20" s="60">
        <f t="shared" si="16"/>
        <v>0</v>
      </c>
      <c r="W20" s="60">
        <f t="shared" si="16"/>
        <v>0</v>
      </c>
      <c r="X20" s="60">
        <f t="shared" si="16"/>
        <v>0</v>
      </c>
      <c r="Y20" s="60">
        <f t="shared" si="16"/>
        <v>0</v>
      </c>
      <c r="Z20" s="60">
        <f t="shared" si="16"/>
        <v>0</v>
      </c>
      <c r="AA20" s="60">
        <f t="shared" si="16"/>
        <v>0</v>
      </c>
      <c r="AB20" s="60">
        <f t="shared" si="16"/>
        <v>0</v>
      </c>
      <c r="AC20" s="60">
        <f t="shared" si="16"/>
        <v>0</v>
      </c>
      <c r="AD20" s="76">
        <f t="shared" si="16"/>
        <v>0</v>
      </c>
      <c r="AE20" s="74">
        <f t="shared" si="16"/>
        <v>0</v>
      </c>
      <c r="AF20" s="60">
        <f t="shared" si="16"/>
        <v>0</v>
      </c>
      <c r="AG20" s="60">
        <f t="shared" si="16"/>
        <v>0</v>
      </c>
      <c r="AH20" s="60">
        <f t="shared" si="16"/>
        <v>0</v>
      </c>
      <c r="AI20" s="60">
        <f t="shared" si="16"/>
        <v>0</v>
      </c>
      <c r="AJ20" s="60">
        <f t="shared" si="16"/>
        <v>0</v>
      </c>
      <c r="AK20" s="60">
        <f t="shared" si="16"/>
        <v>0</v>
      </c>
      <c r="AL20" s="60">
        <f t="shared" si="16"/>
        <v>0</v>
      </c>
      <c r="AM20" s="60">
        <f t="shared" si="16"/>
        <v>0</v>
      </c>
      <c r="AN20" s="60">
        <f t="shared" si="16"/>
        <v>0</v>
      </c>
      <c r="AO20" s="60">
        <f t="shared" si="16"/>
        <v>0</v>
      </c>
      <c r="AP20" s="60">
        <f t="shared" si="16"/>
        <v>0</v>
      </c>
      <c r="AQ20" s="60">
        <f t="shared" si="16"/>
        <v>0</v>
      </c>
      <c r="AR20" s="60">
        <f t="shared" si="16"/>
        <v>0</v>
      </c>
      <c r="AS20" s="60">
        <f t="shared" si="16"/>
        <v>0</v>
      </c>
      <c r="AT20" s="60">
        <f t="shared" si="16"/>
        <v>0</v>
      </c>
      <c r="AU20" s="60">
        <f t="shared" si="16"/>
        <v>0</v>
      </c>
      <c r="AV20" s="76">
        <f t="shared" si="16"/>
        <v>0</v>
      </c>
      <c r="AW20" s="74" t="s">
        <v>61</v>
      </c>
      <c r="AX20" s="60" t="s">
        <v>61</v>
      </c>
      <c r="AY20" s="76" t="s">
        <v>61</v>
      </c>
    </row>
    <row r="21" spans="1:51" ht="17.25" customHeight="1" x14ac:dyDescent="0.25"/>
    <row r="23" spans="1:51" x14ac:dyDescent="0.25">
      <c r="B23" s="96"/>
      <c r="C23" s="96"/>
      <c r="D23" s="97"/>
    </row>
  </sheetData>
  <mergeCells count="26">
    <mergeCell ref="AH6:AV6"/>
    <mergeCell ref="AW6:AW8"/>
    <mergeCell ref="AX6:AX8"/>
    <mergeCell ref="AY6:AY8"/>
    <mergeCell ref="AH7:AJ7"/>
    <mergeCell ref="AK7:AM7"/>
    <mergeCell ref="AN7:AP7"/>
    <mergeCell ref="AQ7:AS7"/>
    <mergeCell ref="AT7:AV7"/>
    <mergeCell ref="B20:F20"/>
    <mergeCell ref="V6:AD6"/>
    <mergeCell ref="D6:D8"/>
    <mergeCell ref="F6:F8"/>
    <mergeCell ref="B6:C7"/>
    <mergeCell ref="G6:I7"/>
    <mergeCell ref="J6:L7"/>
    <mergeCell ref="M6:O7"/>
    <mergeCell ref="P6:R7"/>
    <mergeCell ref="S6:U7"/>
    <mergeCell ref="AB7:AD7"/>
    <mergeCell ref="V7:X7"/>
    <mergeCell ref="AE6:AG7"/>
    <mergeCell ref="Y7:AA7"/>
    <mergeCell ref="E6:E8"/>
    <mergeCell ref="B18:F18"/>
    <mergeCell ref="B19:F19"/>
  </mergeCells>
  <dataValidations count="1">
    <dataValidation type="list" allowBlank="1" showInputMessage="1" showErrorMessage="1" sqref="E9:E17" xr:uid="{00000000-0002-0000-0600-000000000000}">
      <formula1>$BE$1:$BE$3</formula1>
    </dataValidation>
  </dataValidations>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AW17"/>
  <sheetViews>
    <sheetView workbookViewId="0">
      <selection activeCell="B1" sqref="B1"/>
    </sheetView>
  </sheetViews>
  <sheetFormatPr defaultRowHeight="15" x14ac:dyDescent="0.25"/>
  <cols>
    <col min="1" max="1" width="6.42578125" customWidth="1"/>
    <col min="2" max="2" width="10.7109375" customWidth="1"/>
    <col min="3" max="3" width="12.7109375" customWidth="1"/>
    <col min="4" max="4" width="22.42578125" customWidth="1"/>
    <col min="5" max="7" width="9.28515625" customWidth="1"/>
    <col min="8" max="10" width="8.7109375" customWidth="1"/>
    <col min="11" max="13" width="7.42578125" customWidth="1"/>
    <col min="14" max="16" width="8.28515625" customWidth="1"/>
    <col min="17" max="19" width="7.7109375" customWidth="1"/>
    <col min="25" max="25" width="6.42578125" customWidth="1"/>
    <col min="26" max="26" width="5.85546875" customWidth="1"/>
    <col min="27" max="27" width="9.140625" customWidth="1"/>
  </cols>
  <sheetData>
    <row r="1" spans="1:49" ht="17.25" x14ac:dyDescent="0.25">
      <c r="A1" s="101" t="s">
        <v>200</v>
      </c>
      <c r="B1" s="103"/>
      <c r="C1" s="103"/>
      <c r="D1" s="103"/>
      <c r="E1" s="103"/>
      <c r="F1" s="103"/>
      <c r="G1" s="103"/>
      <c r="H1" s="103"/>
      <c r="I1" s="103"/>
      <c r="J1" s="103"/>
      <c r="K1" s="103"/>
      <c r="L1" s="103"/>
      <c r="M1" s="103"/>
      <c r="N1" s="103"/>
      <c r="O1" s="103"/>
      <c r="P1" s="103"/>
      <c r="Q1" s="103"/>
      <c r="R1" s="103"/>
      <c r="S1" s="103"/>
    </row>
    <row r="2" spans="1:49" ht="17.25" x14ac:dyDescent="0.25">
      <c r="A2" s="101"/>
      <c r="B2" s="103"/>
      <c r="C2" s="103"/>
      <c r="D2" s="103"/>
      <c r="E2" s="103"/>
      <c r="F2" s="103"/>
      <c r="G2" s="103"/>
      <c r="H2" s="103"/>
      <c r="I2" s="103"/>
      <c r="J2" s="103"/>
      <c r="K2" s="103"/>
      <c r="L2" s="103"/>
      <c r="M2" s="103"/>
      <c r="N2" s="103"/>
      <c r="O2" s="103"/>
      <c r="P2" s="103"/>
      <c r="Q2" s="103"/>
      <c r="R2" s="103"/>
      <c r="S2" s="103"/>
    </row>
    <row r="3" spans="1:49" s="91" customFormat="1" ht="17.25" x14ac:dyDescent="0.25">
      <c r="A3" s="101" t="s">
        <v>205</v>
      </c>
      <c r="B3" s="103"/>
      <c r="C3" s="103"/>
      <c r="D3" s="103"/>
      <c r="E3" s="103"/>
      <c r="F3" s="103"/>
      <c r="G3" s="103"/>
      <c r="H3" s="103"/>
      <c r="I3" s="103"/>
      <c r="J3" s="103"/>
      <c r="K3" s="103"/>
      <c r="L3" s="103"/>
      <c r="M3" s="103"/>
      <c r="N3" s="103"/>
      <c r="O3" s="103"/>
      <c r="P3" s="103"/>
      <c r="Q3" s="103"/>
      <c r="R3" s="103"/>
      <c r="S3" s="103"/>
    </row>
    <row r="4" spans="1:49" ht="15.75" thickBot="1" x14ac:dyDescent="0.3">
      <c r="A4" s="258"/>
      <c r="B4" s="258"/>
      <c r="C4" s="258"/>
      <c r="D4" s="258"/>
      <c r="E4" s="258"/>
      <c r="F4" s="258"/>
      <c r="G4" s="258"/>
      <c r="H4" s="258"/>
      <c r="I4" s="258"/>
      <c r="J4" s="258"/>
      <c r="K4" s="258"/>
      <c r="L4" s="258"/>
      <c r="M4" s="258"/>
      <c r="N4" s="258"/>
      <c r="O4" s="258"/>
      <c r="P4" s="258"/>
      <c r="Q4" s="258"/>
      <c r="R4" s="258"/>
      <c r="S4" s="258"/>
    </row>
    <row r="5" spans="1:49" ht="15" customHeight="1" x14ac:dyDescent="0.25">
      <c r="B5" s="262" t="s">
        <v>20</v>
      </c>
      <c r="C5" s="245"/>
      <c r="D5" s="245" t="s">
        <v>72</v>
      </c>
      <c r="E5" s="245" t="s">
        <v>184</v>
      </c>
      <c r="F5" s="245"/>
      <c r="G5" s="245"/>
      <c r="H5" s="245" t="s">
        <v>173</v>
      </c>
      <c r="I5" s="245"/>
      <c r="J5" s="245"/>
      <c r="K5" s="245" t="s">
        <v>174</v>
      </c>
      <c r="L5" s="245"/>
      <c r="M5" s="245"/>
      <c r="N5" s="245" t="s">
        <v>175</v>
      </c>
      <c r="O5" s="245"/>
      <c r="P5" s="245"/>
      <c r="Q5" s="245" t="s">
        <v>36</v>
      </c>
      <c r="R5" s="245"/>
      <c r="S5" s="245"/>
      <c r="T5" s="245" t="s">
        <v>28</v>
      </c>
      <c r="U5" s="245"/>
      <c r="V5" s="245"/>
      <c r="W5" s="245"/>
      <c r="X5" s="245"/>
      <c r="Y5" s="245"/>
      <c r="Z5" s="245"/>
      <c r="AA5" s="245"/>
      <c r="AB5" s="246"/>
      <c r="AC5" s="237" t="s">
        <v>176</v>
      </c>
      <c r="AD5" s="238"/>
      <c r="AE5" s="238"/>
      <c r="AF5" s="238" t="s">
        <v>177</v>
      </c>
      <c r="AG5" s="238"/>
      <c r="AH5" s="238"/>
      <c r="AI5" s="238"/>
      <c r="AJ5" s="238"/>
      <c r="AK5" s="238"/>
      <c r="AL5" s="238"/>
      <c r="AM5" s="238"/>
      <c r="AN5" s="238"/>
      <c r="AO5" s="238"/>
      <c r="AP5" s="238"/>
      <c r="AQ5" s="238"/>
      <c r="AR5" s="238"/>
      <c r="AS5" s="238"/>
      <c r="AT5" s="250"/>
      <c r="AU5" s="251" t="s">
        <v>42</v>
      </c>
      <c r="AV5" s="253" t="s">
        <v>43</v>
      </c>
      <c r="AW5" s="255" t="s">
        <v>178</v>
      </c>
    </row>
    <row r="6" spans="1:49" ht="23.25" customHeight="1" x14ac:dyDescent="0.25">
      <c r="B6" s="263"/>
      <c r="C6" s="229"/>
      <c r="D6" s="229"/>
      <c r="E6" s="229"/>
      <c r="F6" s="229"/>
      <c r="G6" s="229"/>
      <c r="H6" s="229"/>
      <c r="I6" s="229"/>
      <c r="J6" s="229"/>
      <c r="K6" s="229"/>
      <c r="L6" s="229"/>
      <c r="M6" s="229"/>
      <c r="N6" s="229"/>
      <c r="O6" s="229"/>
      <c r="P6" s="229"/>
      <c r="Q6" s="229"/>
      <c r="R6" s="229"/>
      <c r="S6" s="229"/>
      <c r="T6" s="229" t="s">
        <v>15</v>
      </c>
      <c r="U6" s="229"/>
      <c r="V6" s="229"/>
      <c r="W6" s="229" t="s">
        <v>19</v>
      </c>
      <c r="X6" s="229"/>
      <c r="Y6" s="229"/>
      <c r="Z6" s="229" t="s">
        <v>165</v>
      </c>
      <c r="AA6" s="229"/>
      <c r="AB6" s="249"/>
      <c r="AC6" s="239"/>
      <c r="AD6" s="240"/>
      <c r="AE6" s="240"/>
      <c r="AF6" s="240" t="s">
        <v>44</v>
      </c>
      <c r="AG6" s="240"/>
      <c r="AH6" s="240"/>
      <c r="AI6" s="240" t="s">
        <v>45</v>
      </c>
      <c r="AJ6" s="240"/>
      <c r="AK6" s="240"/>
      <c r="AL6" s="240" t="s">
        <v>46</v>
      </c>
      <c r="AM6" s="240"/>
      <c r="AN6" s="240"/>
      <c r="AO6" s="240" t="s">
        <v>47</v>
      </c>
      <c r="AP6" s="240"/>
      <c r="AQ6" s="240"/>
      <c r="AR6" s="240" t="s">
        <v>48</v>
      </c>
      <c r="AS6" s="240"/>
      <c r="AT6" s="257"/>
      <c r="AU6" s="252"/>
      <c r="AV6" s="254"/>
      <c r="AW6" s="256"/>
    </row>
    <row r="7" spans="1:49" ht="126" customHeight="1" x14ac:dyDescent="0.25">
      <c r="B7" s="81" t="s">
        <v>3</v>
      </c>
      <c r="C7" s="12" t="s">
        <v>39</v>
      </c>
      <c r="D7" s="229"/>
      <c r="E7" s="14" t="s">
        <v>24</v>
      </c>
      <c r="F7" s="14" t="s">
        <v>34</v>
      </c>
      <c r="G7" s="14" t="s">
        <v>35</v>
      </c>
      <c r="H7" s="14" t="s">
        <v>24</v>
      </c>
      <c r="I7" s="14" t="s">
        <v>34</v>
      </c>
      <c r="J7" s="14" t="s">
        <v>35</v>
      </c>
      <c r="K7" s="14" t="s">
        <v>24</v>
      </c>
      <c r="L7" s="14" t="s">
        <v>34</v>
      </c>
      <c r="M7" s="14" t="s">
        <v>35</v>
      </c>
      <c r="N7" s="14" t="s">
        <v>24</v>
      </c>
      <c r="O7" s="14" t="s">
        <v>34</v>
      </c>
      <c r="P7" s="14" t="s">
        <v>35</v>
      </c>
      <c r="Q7" s="14" t="s">
        <v>24</v>
      </c>
      <c r="R7" s="14" t="s">
        <v>34</v>
      </c>
      <c r="S7" s="14" t="s">
        <v>35</v>
      </c>
      <c r="T7" s="57" t="s">
        <v>24</v>
      </c>
      <c r="U7" s="57" t="s">
        <v>34</v>
      </c>
      <c r="V7" s="57" t="s">
        <v>35</v>
      </c>
      <c r="W7" s="57" t="s">
        <v>24</v>
      </c>
      <c r="X7" s="57" t="s">
        <v>34</v>
      </c>
      <c r="Y7" s="57" t="s">
        <v>35</v>
      </c>
      <c r="Z7" s="57" t="s">
        <v>24</v>
      </c>
      <c r="AA7" s="57" t="s">
        <v>34</v>
      </c>
      <c r="AB7" s="90" t="s">
        <v>35</v>
      </c>
      <c r="AC7" s="72" t="s">
        <v>24</v>
      </c>
      <c r="AD7" s="71" t="s">
        <v>34</v>
      </c>
      <c r="AE7" s="71" t="s">
        <v>35</v>
      </c>
      <c r="AF7" s="71" t="s">
        <v>24</v>
      </c>
      <c r="AG7" s="71" t="s">
        <v>34</v>
      </c>
      <c r="AH7" s="71" t="s">
        <v>35</v>
      </c>
      <c r="AI7" s="71" t="s">
        <v>24</v>
      </c>
      <c r="AJ7" s="71" t="s">
        <v>34</v>
      </c>
      <c r="AK7" s="71" t="s">
        <v>35</v>
      </c>
      <c r="AL7" s="71" t="s">
        <v>24</v>
      </c>
      <c r="AM7" s="71" t="s">
        <v>34</v>
      </c>
      <c r="AN7" s="71" t="s">
        <v>35</v>
      </c>
      <c r="AO7" s="71" t="s">
        <v>24</v>
      </c>
      <c r="AP7" s="71" t="s">
        <v>34</v>
      </c>
      <c r="AQ7" s="71" t="s">
        <v>35</v>
      </c>
      <c r="AR7" s="71" t="s">
        <v>24</v>
      </c>
      <c r="AS7" s="71" t="s">
        <v>34</v>
      </c>
      <c r="AT7" s="73" t="s">
        <v>35</v>
      </c>
      <c r="AU7" s="252"/>
      <c r="AV7" s="254"/>
      <c r="AW7" s="256"/>
    </row>
    <row r="8" spans="1:49" x14ac:dyDescent="0.25">
      <c r="B8" s="82"/>
      <c r="C8" s="44"/>
      <c r="D8" s="44"/>
      <c r="E8" s="46">
        <f>F8+G8</f>
        <v>0</v>
      </c>
      <c r="F8" s="50"/>
      <c r="G8" s="50"/>
      <c r="H8" s="46">
        <f>I8+J8</f>
        <v>0</v>
      </c>
      <c r="I8" s="50"/>
      <c r="J8" s="50"/>
      <c r="K8" s="46">
        <f>L8+M8</f>
        <v>0</v>
      </c>
      <c r="L8" s="50"/>
      <c r="M8" s="50"/>
      <c r="N8" s="46">
        <f>O8+P8</f>
        <v>0</v>
      </c>
      <c r="O8" s="50"/>
      <c r="P8" s="50"/>
      <c r="Q8" s="46">
        <f>R8+S8</f>
        <v>0</v>
      </c>
      <c r="R8" s="50"/>
      <c r="S8" s="50"/>
      <c r="T8" s="46">
        <f>U8+V8</f>
        <v>0</v>
      </c>
      <c r="U8" s="50"/>
      <c r="V8" s="50"/>
      <c r="W8" s="46">
        <f>X8+Y8</f>
        <v>0</v>
      </c>
      <c r="X8" s="50"/>
      <c r="Y8" s="50"/>
      <c r="Z8" s="46">
        <f>AA8+AB8</f>
        <v>0</v>
      </c>
      <c r="AA8" s="50"/>
      <c r="AB8" s="50"/>
      <c r="AC8" s="46">
        <f>AD8+AE8</f>
        <v>0</v>
      </c>
      <c r="AD8" s="50"/>
      <c r="AE8" s="50"/>
      <c r="AF8" s="46">
        <f>AG8+AH8</f>
        <v>0</v>
      </c>
      <c r="AG8" s="50"/>
      <c r="AH8" s="50"/>
      <c r="AI8" s="46">
        <f>AJ8+AK8</f>
        <v>0</v>
      </c>
      <c r="AJ8" s="50"/>
      <c r="AK8" s="50"/>
      <c r="AL8" s="46">
        <f>AM8+AN8</f>
        <v>0</v>
      </c>
      <c r="AM8" s="50"/>
      <c r="AN8" s="50"/>
      <c r="AO8" s="46">
        <f>AP8+AQ8</f>
        <v>0</v>
      </c>
      <c r="AP8" s="50"/>
      <c r="AQ8" s="50"/>
      <c r="AR8" s="46">
        <f>AS8+AT8</f>
        <v>0</v>
      </c>
      <c r="AS8" s="50"/>
      <c r="AT8" s="50"/>
      <c r="AU8" s="80"/>
      <c r="AV8" s="50"/>
      <c r="AW8" s="75"/>
    </row>
    <row r="9" spans="1:49" x14ac:dyDescent="0.25">
      <c r="B9" s="82"/>
      <c r="C9" s="44"/>
      <c r="D9" s="44"/>
      <c r="E9" s="46">
        <f t="shared" ref="E9:E16" si="0">F9+G9</f>
        <v>0</v>
      </c>
      <c r="F9" s="50"/>
      <c r="G9" s="50"/>
      <c r="H9" s="46">
        <f t="shared" ref="H9:H16" si="1">I9+J9</f>
        <v>0</v>
      </c>
      <c r="I9" s="50"/>
      <c r="J9" s="50"/>
      <c r="K9" s="46">
        <f t="shared" ref="K9:K16" si="2">L9+M9</f>
        <v>0</v>
      </c>
      <c r="L9" s="50"/>
      <c r="M9" s="50"/>
      <c r="N9" s="46">
        <f t="shared" ref="N9:N16" si="3">O9+P9</f>
        <v>0</v>
      </c>
      <c r="O9" s="50"/>
      <c r="P9" s="50"/>
      <c r="Q9" s="46">
        <f t="shared" ref="Q9:Q16" si="4">R9+S9</f>
        <v>0</v>
      </c>
      <c r="R9" s="50"/>
      <c r="S9" s="50"/>
      <c r="T9" s="46">
        <f t="shared" ref="T9:T16" si="5">U9+V9</f>
        <v>0</v>
      </c>
      <c r="U9" s="50"/>
      <c r="V9" s="50"/>
      <c r="W9" s="46">
        <f t="shared" ref="W9:W16" si="6">X9+Y9</f>
        <v>0</v>
      </c>
      <c r="X9" s="50"/>
      <c r="Y9" s="50"/>
      <c r="Z9" s="46">
        <f t="shared" ref="Z9:Z16" si="7">AA9+AB9</f>
        <v>0</v>
      </c>
      <c r="AA9" s="50"/>
      <c r="AB9" s="50"/>
      <c r="AC9" s="46">
        <f t="shared" ref="AC9:AC16" si="8">AD9+AE9</f>
        <v>0</v>
      </c>
      <c r="AD9" s="50"/>
      <c r="AE9" s="50"/>
      <c r="AF9" s="46">
        <f t="shared" ref="AF9:AF16" si="9">AG9+AH9</f>
        <v>0</v>
      </c>
      <c r="AG9" s="50"/>
      <c r="AH9" s="50"/>
      <c r="AI9" s="46">
        <f t="shared" ref="AI9:AI16" si="10">AJ9+AK9</f>
        <v>0</v>
      </c>
      <c r="AJ9" s="50"/>
      <c r="AK9" s="50"/>
      <c r="AL9" s="46">
        <f t="shared" ref="AL9:AL16" si="11">AM9+AN9</f>
        <v>0</v>
      </c>
      <c r="AM9" s="50"/>
      <c r="AN9" s="50"/>
      <c r="AO9" s="46">
        <f t="shared" ref="AO9:AO16" si="12">AP9+AQ9</f>
        <v>0</v>
      </c>
      <c r="AP9" s="50"/>
      <c r="AQ9" s="50"/>
      <c r="AR9" s="46">
        <f t="shared" ref="AR9:AR16" si="13">AS9+AT9</f>
        <v>0</v>
      </c>
      <c r="AS9" s="50"/>
      <c r="AT9" s="50"/>
      <c r="AU9" s="80"/>
      <c r="AV9" s="50"/>
      <c r="AW9" s="75"/>
    </row>
    <row r="10" spans="1:49" x14ac:dyDescent="0.25">
      <c r="B10" s="82"/>
      <c r="C10" s="44"/>
      <c r="D10" s="44"/>
      <c r="E10" s="46">
        <f t="shared" si="0"/>
        <v>0</v>
      </c>
      <c r="F10" s="50"/>
      <c r="G10" s="50"/>
      <c r="H10" s="46">
        <f t="shared" si="1"/>
        <v>0</v>
      </c>
      <c r="I10" s="50"/>
      <c r="J10" s="50"/>
      <c r="K10" s="46">
        <f t="shared" si="2"/>
        <v>0</v>
      </c>
      <c r="L10" s="50"/>
      <c r="M10" s="50"/>
      <c r="N10" s="46">
        <f t="shared" si="3"/>
        <v>0</v>
      </c>
      <c r="O10" s="50"/>
      <c r="P10" s="50"/>
      <c r="Q10" s="46">
        <f t="shared" si="4"/>
        <v>0</v>
      </c>
      <c r="R10" s="50"/>
      <c r="S10" s="50"/>
      <c r="T10" s="46">
        <f t="shared" si="5"/>
        <v>0</v>
      </c>
      <c r="U10" s="50"/>
      <c r="V10" s="50"/>
      <c r="W10" s="46">
        <f t="shared" si="6"/>
        <v>0</v>
      </c>
      <c r="X10" s="50"/>
      <c r="Y10" s="50"/>
      <c r="Z10" s="46">
        <f t="shared" si="7"/>
        <v>0</v>
      </c>
      <c r="AA10" s="50"/>
      <c r="AB10" s="50"/>
      <c r="AC10" s="46">
        <f t="shared" si="8"/>
        <v>0</v>
      </c>
      <c r="AD10" s="50"/>
      <c r="AE10" s="50"/>
      <c r="AF10" s="46">
        <f t="shared" si="9"/>
        <v>0</v>
      </c>
      <c r="AG10" s="50"/>
      <c r="AH10" s="50"/>
      <c r="AI10" s="46">
        <f t="shared" si="10"/>
        <v>0</v>
      </c>
      <c r="AJ10" s="50"/>
      <c r="AK10" s="50"/>
      <c r="AL10" s="46">
        <f t="shared" si="11"/>
        <v>0</v>
      </c>
      <c r="AM10" s="50"/>
      <c r="AN10" s="50"/>
      <c r="AO10" s="46">
        <f t="shared" si="12"/>
        <v>0</v>
      </c>
      <c r="AP10" s="50"/>
      <c r="AQ10" s="50"/>
      <c r="AR10" s="46">
        <f t="shared" si="13"/>
        <v>0</v>
      </c>
      <c r="AS10" s="50"/>
      <c r="AT10" s="50"/>
      <c r="AU10" s="80"/>
      <c r="AV10" s="50"/>
      <c r="AW10" s="75"/>
    </row>
    <row r="11" spans="1:49" x14ac:dyDescent="0.25">
      <c r="B11" s="82"/>
      <c r="C11" s="44"/>
      <c r="D11" s="44"/>
      <c r="E11" s="46">
        <f t="shared" si="0"/>
        <v>0</v>
      </c>
      <c r="F11" s="50"/>
      <c r="G11" s="50"/>
      <c r="H11" s="46">
        <f t="shared" si="1"/>
        <v>0</v>
      </c>
      <c r="I11" s="50"/>
      <c r="J11" s="50"/>
      <c r="K11" s="46">
        <f t="shared" si="2"/>
        <v>0</v>
      </c>
      <c r="L11" s="50"/>
      <c r="M11" s="50"/>
      <c r="N11" s="46">
        <f t="shared" si="3"/>
        <v>0</v>
      </c>
      <c r="O11" s="50"/>
      <c r="P11" s="50"/>
      <c r="Q11" s="46">
        <f t="shared" si="4"/>
        <v>0</v>
      </c>
      <c r="R11" s="50"/>
      <c r="S11" s="50"/>
      <c r="T11" s="46">
        <f t="shared" si="5"/>
        <v>0</v>
      </c>
      <c r="U11" s="50"/>
      <c r="V11" s="50"/>
      <c r="W11" s="46">
        <f t="shared" si="6"/>
        <v>0</v>
      </c>
      <c r="X11" s="50"/>
      <c r="Y11" s="50"/>
      <c r="Z11" s="46">
        <f t="shared" si="7"/>
        <v>0</v>
      </c>
      <c r="AA11" s="50"/>
      <c r="AB11" s="50"/>
      <c r="AC11" s="46">
        <f t="shared" si="8"/>
        <v>0</v>
      </c>
      <c r="AD11" s="50"/>
      <c r="AE11" s="50"/>
      <c r="AF11" s="46">
        <f t="shared" si="9"/>
        <v>0</v>
      </c>
      <c r="AG11" s="50"/>
      <c r="AH11" s="50"/>
      <c r="AI11" s="46">
        <f t="shared" si="10"/>
        <v>0</v>
      </c>
      <c r="AJ11" s="50"/>
      <c r="AK11" s="50"/>
      <c r="AL11" s="46">
        <f t="shared" si="11"/>
        <v>0</v>
      </c>
      <c r="AM11" s="50"/>
      <c r="AN11" s="50"/>
      <c r="AO11" s="46">
        <f t="shared" si="12"/>
        <v>0</v>
      </c>
      <c r="AP11" s="50"/>
      <c r="AQ11" s="50"/>
      <c r="AR11" s="46">
        <f t="shared" si="13"/>
        <v>0</v>
      </c>
      <c r="AS11" s="50"/>
      <c r="AT11" s="50"/>
      <c r="AU11" s="80"/>
      <c r="AV11" s="50"/>
      <c r="AW11" s="75"/>
    </row>
    <row r="12" spans="1:49" x14ac:dyDescent="0.25">
      <c r="B12" s="82"/>
      <c r="C12" s="44"/>
      <c r="D12" s="44"/>
      <c r="E12" s="46">
        <f t="shared" si="0"/>
        <v>0</v>
      </c>
      <c r="F12" s="50"/>
      <c r="G12" s="50"/>
      <c r="H12" s="46">
        <f t="shared" si="1"/>
        <v>0</v>
      </c>
      <c r="I12" s="50"/>
      <c r="J12" s="50"/>
      <c r="K12" s="46">
        <f t="shared" si="2"/>
        <v>0</v>
      </c>
      <c r="L12" s="50"/>
      <c r="M12" s="50"/>
      <c r="N12" s="46">
        <f t="shared" si="3"/>
        <v>0</v>
      </c>
      <c r="O12" s="50"/>
      <c r="P12" s="50"/>
      <c r="Q12" s="46">
        <f t="shared" si="4"/>
        <v>0</v>
      </c>
      <c r="R12" s="50"/>
      <c r="S12" s="50"/>
      <c r="T12" s="46">
        <f t="shared" si="5"/>
        <v>0</v>
      </c>
      <c r="U12" s="50"/>
      <c r="V12" s="50"/>
      <c r="W12" s="46">
        <f t="shared" si="6"/>
        <v>0</v>
      </c>
      <c r="X12" s="50"/>
      <c r="Y12" s="50"/>
      <c r="Z12" s="46">
        <f t="shared" si="7"/>
        <v>0</v>
      </c>
      <c r="AA12" s="50"/>
      <c r="AB12" s="50"/>
      <c r="AC12" s="46">
        <f t="shared" si="8"/>
        <v>0</v>
      </c>
      <c r="AD12" s="50"/>
      <c r="AE12" s="50"/>
      <c r="AF12" s="46">
        <f t="shared" si="9"/>
        <v>0</v>
      </c>
      <c r="AG12" s="50"/>
      <c r="AH12" s="50"/>
      <c r="AI12" s="46">
        <f t="shared" si="10"/>
        <v>0</v>
      </c>
      <c r="AJ12" s="50"/>
      <c r="AK12" s="50"/>
      <c r="AL12" s="46">
        <f t="shared" si="11"/>
        <v>0</v>
      </c>
      <c r="AM12" s="50"/>
      <c r="AN12" s="50"/>
      <c r="AO12" s="46">
        <f t="shared" si="12"/>
        <v>0</v>
      </c>
      <c r="AP12" s="50"/>
      <c r="AQ12" s="50"/>
      <c r="AR12" s="46">
        <f t="shared" si="13"/>
        <v>0</v>
      </c>
      <c r="AS12" s="50"/>
      <c r="AT12" s="50"/>
      <c r="AU12" s="80"/>
      <c r="AV12" s="50"/>
      <c r="AW12" s="75"/>
    </row>
    <row r="13" spans="1:49" x14ac:dyDescent="0.25">
      <c r="B13" s="82"/>
      <c r="C13" s="44"/>
      <c r="D13" s="44"/>
      <c r="E13" s="46">
        <f t="shared" si="0"/>
        <v>0</v>
      </c>
      <c r="F13" s="50"/>
      <c r="G13" s="50"/>
      <c r="H13" s="46">
        <f t="shared" si="1"/>
        <v>0</v>
      </c>
      <c r="I13" s="50"/>
      <c r="J13" s="50"/>
      <c r="K13" s="46">
        <f t="shared" si="2"/>
        <v>0</v>
      </c>
      <c r="L13" s="50"/>
      <c r="M13" s="50"/>
      <c r="N13" s="46">
        <f t="shared" si="3"/>
        <v>0</v>
      </c>
      <c r="O13" s="50"/>
      <c r="P13" s="50"/>
      <c r="Q13" s="46">
        <f t="shared" si="4"/>
        <v>0</v>
      </c>
      <c r="R13" s="50"/>
      <c r="S13" s="50"/>
      <c r="T13" s="46">
        <f t="shared" si="5"/>
        <v>0</v>
      </c>
      <c r="U13" s="50"/>
      <c r="V13" s="50"/>
      <c r="W13" s="46">
        <f t="shared" si="6"/>
        <v>0</v>
      </c>
      <c r="X13" s="50"/>
      <c r="Y13" s="50"/>
      <c r="Z13" s="46">
        <f t="shared" si="7"/>
        <v>0</v>
      </c>
      <c r="AA13" s="50"/>
      <c r="AB13" s="50"/>
      <c r="AC13" s="46">
        <f t="shared" si="8"/>
        <v>0</v>
      </c>
      <c r="AD13" s="50"/>
      <c r="AE13" s="50"/>
      <c r="AF13" s="46">
        <f t="shared" si="9"/>
        <v>0</v>
      </c>
      <c r="AG13" s="50"/>
      <c r="AH13" s="50"/>
      <c r="AI13" s="46">
        <f t="shared" si="10"/>
        <v>0</v>
      </c>
      <c r="AJ13" s="50"/>
      <c r="AK13" s="50"/>
      <c r="AL13" s="46">
        <f t="shared" si="11"/>
        <v>0</v>
      </c>
      <c r="AM13" s="50"/>
      <c r="AN13" s="50"/>
      <c r="AO13" s="46">
        <f t="shared" si="12"/>
        <v>0</v>
      </c>
      <c r="AP13" s="50"/>
      <c r="AQ13" s="50"/>
      <c r="AR13" s="46">
        <f t="shared" si="13"/>
        <v>0</v>
      </c>
      <c r="AS13" s="50"/>
      <c r="AT13" s="50"/>
      <c r="AU13" s="80"/>
      <c r="AV13" s="50"/>
      <c r="AW13" s="75"/>
    </row>
    <row r="14" spans="1:49" x14ac:dyDescent="0.25">
      <c r="B14" s="82"/>
      <c r="C14" s="44"/>
      <c r="D14" s="44"/>
      <c r="E14" s="46">
        <f t="shared" si="0"/>
        <v>0</v>
      </c>
      <c r="F14" s="50"/>
      <c r="G14" s="50"/>
      <c r="H14" s="46">
        <f t="shared" si="1"/>
        <v>0</v>
      </c>
      <c r="I14" s="50"/>
      <c r="J14" s="50"/>
      <c r="K14" s="46">
        <f t="shared" si="2"/>
        <v>0</v>
      </c>
      <c r="L14" s="50"/>
      <c r="M14" s="50"/>
      <c r="N14" s="46">
        <f t="shared" si="3"/>
        <v>0</v>
      </c>
      <c r="O14" s="50"/>
      <c r="P14" s="50"/>
      <c r="Q14" s="46">
        <f t="shared" si="4"/>
        <v>0</v>
      </c>
      <c r="R14" s="50"/>
      <c r="S14" s="50"/>
      <c r="T14" s="46">
        <f t="shared" si="5"/>
        <v>0</v>
      </c>
      <c r="U14" s="50"/>
      <c r="V14" s="50"/>
      <c r="W14" s="46">
        <f t="shared" si="6"/>
        <v>0</v>
      </c>
      <c r="X14" s="50"/>
      <c r="Y14" s="50"/>
      <c r="Z14" s="46">
        <f t="shared" si="7"/>
        <v>0</v>
      </c>
      <c r="AA14" s="50"/>
      <c r="AB14" s="50"/>
      <c r="AC14" s="46">
        <f t="shared" si="8"/>
        <v>0</v>
      </c>
      <c r="AD14" s="50"/>
      <c r="AE14" s="50"/>
      <c r="AF14" s="46">
        <f t="shared" si="9"/>
        <v>0</v>
      </c>
      <c r="AG14" s="50"/>
      <c r="AH14" s="50"/>
      <c r="AI14" s="46">
        <f t="shared" si="10"/>
        <v>0</v>
      </c>
      <c r="AJ14" s="50"/>
      <c r="AK14" s="50"/>
      <c r="AL14" s="46">
        <f t="shared" si="11"/>
        <v>0</v>
      </c>
      <c r="AM14" s="50"/>
      <c r="AN14" s="50"/>
      <c r="AO14" s="46">
        <f t="shared" si="12"/>
        <v>0</v>
      </c>
      <c r="AP14" s="50"/>
      <c r="AQ14" s="50"/>
      <c r="AR14" s="46">
        <f t="shared" si="13"/>
        <v>0</v>
      </c>
      <c r="AS14" s="50"/>
      <c r="AT14" s="50"/>
      <c r="AU14" s="80"/>
      <c r="AV14" s="50"/>
      <c r="AW14" s="75"/>
    </row>
    <row r="15" spans="1:49" x14ac:dyDescent="0.25">
      <c r="B15" s="82"/>
      <c r="C15" s="44"/>
      <c r="D15" s="44"/>
      <c r="E15" s="46">
        <f t="shared" si="0"/>
        <v>0</v>
      </c>
      <c r="F15" s="50"/>
      <c r="G15" s="50"/>
      <c r="H15" s="46">
        <f t="shared" si="1"/>
        <v>0</v>
      </c>
      <c r="I15" s="50"/>
      <c r="J15" s="50"/>
      <c r="K15" s="46">
        <f t="shared" si="2"/>
        <v>0</v>
      </c>
      <c r="L15" s="50"/>
      <c r="M15" s="50"/>
      <c r="N15" s="46">
        <f t="shared" si="3"/>
        <v>0</v>
      </c>
      <c r="O15" s="50"/>
      <c r="P15" s="50"/>
      <c r="Q15" s="46">
        <f t="shared" si="4"/>
        <v>0</v>
      </c>
      <c r="R15" s="50"/>
      <c r="S15" s="50"/>
      <c r="T15" s="46">
        <f t="shared" si="5"/>
        <v>0</v>
      </c>
      <c r="U15" s="50"/>
      <c r="V15" s="50"/>
      <c r="W15" s="46">
        <f t="shared" si="6"/>
        <v>0</v>
      </c>
      <c r="X15" s="50"/>
      <c r="Y15" s="50"/>
      <c r="Z15" s="46">
        <f t="shared" si="7"/>
        <v>0</v>
      </c>
      <c r="AA15" s="50"/>
      <c r="AB15" s="50"/>
      <c r="AC15" s="46">
        <f t="shared" si="8"/>
        <v>0</v>
      </c>
      <c r="AD15" s="50"/>
      <c r="AE15" s="50"/>
      <c r="AF15" s="46">
        <f t="shared" si="9"/>
        <v>0</v>
      </c>
      <c r="AG15" s="50"/>
      <c r="AH15" s="50"/>
      <c r="AI15" s="46">
        <f t="shared" si="10"/>
        <v>0</v>
      </c>
      <c r="AJ15" s="50"/>
      <c r="AK15" s="50"/>
      <c r="AL15" s="46">
        <f t="shared" si="11"/>
        <v>0</v>
      </c>
      <c r="AM15" s="50"/>
      <c r="AN15" s="50"/>
      <c r="AO15" s="46">
        <f t="shared" si="12"/>
        <v>0</v>
      </c>
      <c r="AP15" s="50"/>
      <c r="AQ15" s="50"/>
      <c r="AR15" s="46">
        <f t="shared" si="13"/>
        <v>0</v>
      </c>
      <c r="AS15" s="50"/>
      <c r="AT15" s="50"/>
      <c r="AU15" s="80"/>
      <c r="AV15" s="50"/>
      <c r="AW15" s="75"/>
    </row>
    <row r="16" spans="1:49" x14ac:dyDescent="0.25">
      <c r="B16" s="83"/>
      <c r="C16" s="58"/>
      <c r="D16" s="58"/>
      <c r="E16" s="46">
        <f t="shared" si="0"/>
        <v>0</v>
      </c>
      <c r="F16" s="50"/>
      <c r="G16" s="50"/>
      <c r="H16" s="46">
        <f t="shared" si="1"/>
        <v>0</v>
      </c>
      <c r="I16" s="50"/>
      <c r="J16" s="50"/>
      <c r="K16" s="46">
        <f t="shared" si="2"/>
        <v>0</v>
      </c>
      <c r="L16" s="50"/>
      <c r="M16" s="50"/>
      <c r="N16" s="46">
        <f t="shared" si="3"/>
        <v>0</v>
      </c>
      <c r="O16" s="50"/>
      <c r="P16" s="50"/>
      <c r="Q16" s="46">
        <f t="shared" si="4"/>
        <v>0</v>
      </c>
      <c r="R16" s="50"/>
      <c r="S16" s="50"/>
      <c r="T16" s="46">
        <f t="shared" si="5"/>
        <v>0</v>
      </c>
      <c r="U16" s="50"/>
      <c r="V16" s="50"/>
      <c r="W16" s="46">
        <f t="shared" si="6"/>
        <v>0</v>
      </c>
      <c r="X16" s="50"/>
      <c r="Y16" s="50"/>
      <c r="Z16" s="46">
        <f t="shared" si="7"/>
        <v>0</v>
      </c>
      <c r="AA16" s="50"/>
      <c r="AB16" s="50"/>
      <c r="AC16" s="46">
        <f t="shared" si="8"/>
        <v>0</v>
      </c>
      <c r="AD16" s="50"/>
      <c r="AE16" s="50"/>
      <c r="AF16" s="46">
        <f t="shared" si="9"/>
        <v>0</v>
      </c>
      <c r="AG16" s="50"/>
      <c r="AH16" s="50"/>
      <c r="AI16" s="46">
        <f t="shared" si="10"/>
        <v>0</v>
      </c>
      <c r="AJ16" s="50"/>
      <c r="AK16" s="50"/>
      <c r="AL16" s="46">
        <f t="shared" si="11"/>
        <v>0</v>
      </c>
      <c r="AM16" s="50"/>
      <c r="AN16" s="50"/>
      <c r="AO16" s="46">
        <f t="shared" si="12"/>
        <v>0</v>
      </c>
      <c r="AP16" s="50"/>
      <c r="AQ16" s="50"/>
      <c r="AR16" s="46">
        <f t="shared" si="13"/>
        <v>0</v>
      </c>
      <c r="AS16" s="50"/>
      <c r="AT16" s="50"/>
      <c r="AU16" s="80"/>
      <c r="AV16" s="50"/>
      <c r="AW16" s="75"/>
    </row>
    <row r="17" spans="1:49" ht="17.25" customHeight="1" thickBot="1" x14ac:dyDescent="0.3">
      <c r="A17" s="56"/>
      <c r="B17" s="259" t="s">
        <v>24</v>
      </c>
      <c r="C17" s="260"/>
      <c r="D17" s="261"/>
      <c r="E17" s="78">
        <f t="shared" ref="E17:J17" si="14">SUM(A8:A16)</f>
        <v>0</v>
      </c>
      <c r="F17" s="78">
        <f t="shared" si="14"/>
        <v>0</v>
      </c>
      <c r="G17" s="78">
        <f t="shared" si="14"/>
        <v>0</v>
      </c>
      <c r="H17" s="78">
        <f t="shared" si="14"/>
        <v>0</v>
      </c>
      <c r="I17" s="78">
        <f t="shared" si="14"/>
        <v>0</v>
      </c>
      <c r="J17" s="78">
        <f t="shared" si="14"/>
        <v>0</v>
      </c>
      <c r="K17" s="78">
        <f t="shared" ref="K17" si="15">SUM(G8:G16)</f>
        <v>0</v>
      </c>
      <c r="L17" s="78">
        <f t="shared" ref="L17" si="16">SUM(H8:H16)</f>
        <v>0</v>
      </c>
      <c r="M17" s="78">
        <f t="shared" ref="M17" si="17">SUM(I8:I16)</f>
        <v>0</v>
      </c>
      <c r="N17" s="78">
        <f t="shared" ref="N17" si="18">SUM(J8:J16)</f>
        <v>0</v>
      </c>
      <c r="O17" s="78">
        <f t="shared" ref="O17" si="19">SUM(K8:K16)</f>
        <v>0</v>
      </c>
      <c r="P17" s="78">
        <f t="shared" ref="P17" si="20">SUM(L8:L16)</f>
        <v>0</v>
      </c>
      <c r="Q17" s="78">
        <f t="shared" ref="Q17:R17" si="21">SUM(M8:M16)</f>
        <v>0</v>
      </c>
      <c r="R17" s="78">
        <f t="shared" si="21"/>
        <v>0</v>
      </c>
      <c r="S17" s="78">
        <f t="shared" ref="S17" si="22">SUM(O8:O16)</f>
        <v>0</v>
      </c>
      <c r="T17" s="78">
        <f t="shared" ref="T17" si="23">SUM(P8:P16)</f>
        <v>0</v>
      </c>
      <c r="U17" s="78">
        <f t="shared" ref="U17" si="24">SUM(Q8:Q16)</f>
        <v>0</v>
      </c>
      <c r="V17" s="78">
        <f t="shared" ref="V17" si="25">SUM(R8:R16)</f>
        <v>0</v>
      </c>
      <c r="W17" s="78">
        <f t="shared" ref="W17" si="26">SUM(S8:S16)</f>
        <v>0</v>
      </c>
      <c r="X17" s="78">
        <f t="shared" ref="X17" si="27">SUM(T8:T16)</f>
        <v>0</v>
      </c>
      <c r="Y17" s="78">
        <f t="shared" ref="Y17" si="28">SUM(U8:U16)</f>
        <v>0</v>
      </c>
      <c r="Z17" s="78">
        <f t="shared" ref="Z17" si="29">SUM(V8:V16)</f>
        <v>0</v>
      </c>
      <c r="AA17" s="78">
        <f t="shared" ref="AA17" si="30">SUM(W8:W16)</f>
        <v>0</v>
      </c>
      <c r="AB17" s="78">
        <f t="shared" ref="AB17" si="31">SUM(X8:X16)</f>
        <v>0</v>
      </c>
      <c r="AC17" s="78">
        <f t="shared" ref="AC17" si="32">SUM(Y8:Y16)</f>
        <v>0</v>
      </c>
      <c r="AD17" s="78">
        <f t="shared" ref="AD17" si="33">SUM(Z8:Z16)</f>
        <v>0</v>
      </c>
      <c r="AE17" s="78">
        <f t="shared" ref="AE17" si="34">SUM(AA8:AA16)</f>
        <v>0</v>
      </c>
      <c r="AF17" s="78">
        <f t="shared" ref="AF17" si="35">SUM(AB8:AB16)</f>
        <v>0</v>
      </c>
      <c r="AG17" s="78">
        <f t="shared" ref="AG17" si="36">SUM(AC8:AC16)</f>
        <v>0</v>
      </c>
      <c r="AH17" s="78">
        <f t="shared" ref="AH17" si="37">SUM(AD8:AD16)</f>
        <v>0</v>
      </c>
      <c r="AI17" s="78">
        <f>SUM(AE8:AE16)</f>
        <v>0</v>
      </c>
      <c r="AJ17" s="78">
        <f t="shared" ref="AJ17" si="38">SUM(AF8:AF16)</f>
        <v>0</v>
      </c>
      <c r="AK17" s="78">
        <f t="shared" ref="AK17" si="39">SUM(AG8:AG16)</f>
        <v>0</v>
      </c>
      <c r="AL17" s="78">
        <f t="shared" ref="AL17" si="40">SUM(AH8:AH16)</f>
        <v>0</v>
      </c>
      <c r="AM17" s="78">
        <f t="shared" ref="AM17" si="41">SUM(AI8:AI16)</f>
        <v>0</v>
      </c>
      <c r="AN17" s="78">
        <f t="shared" ref="AN17" si="42">SUM(AJ8:AJ16)</f>
        <v>0</v>
      </c>
      <c r="AO17" s="78">
        <f t="shared" ref="AO17" si="43">SUM(AK8:AK16)</f>
        <v>0</v>
      </c>
      <c r="AP17" s="78">
        <f t="shared" ref="AP17" si="44">SUM(AL8:AL16)</f>
        <v>0</v>
      </c>
      <c r="AQ17" s="78">
        <f t="shared" ref="AQ17" si="45">SUM(AM8:AM16)</f>
        <v>0</v>
      </c>
      <c r="AR17" s="78">
        <f t="shared" ref="AR17" si="46">SUM(AN8:AN16)</f>
        <v>0</v>
      </c>
      <c r="AS17" s="78">
        <f t="shared" ref="AS17" si="47">SUM(AO8:AO16)</f>
        <v>0</v>
      </c>
      <c r="AT17" s="78">
        <f t="shared" ref="AT17" si="48">SUM(AP8:AP16)</f>
        <v>0</v>
      </c>
      <c r="AU17" s="77" t="s">
        <v>61</v>
      </c>
      <c r="AV17" s="78" t="s">
        <v>61</v>
      </c>
      <c r="AW17" s="79" t="s">
        <v>61</v>
      </c>
    </row>
  </sheetData>
  <mergeCells count="23">
    <mergeCell ref="AW5:AW7"/>
    <mergeCell ref="T6:V6"/>
    <mergeCell ref="W6:Y6"/>
    <mergeCell ref="Z6:AB6"/>
    <mergeCell ref="AF6:AH6"/>
    <mergeCell ref="AR6:AT6"/>
    <mergeCell ref="AI6:AK6"/>
    <mergeCell ref="AL6:AN6"/>
    <mergeCell ref="AO6:AQ6"/>
    <mergeCell ref="T5:AB5"/>
    <mergeCell ref="AF5:AT5"/>
    <mergeCell ref="AC5:AE6"/>
    <mergeCell ref="AU5:AU7"/>
    <mergeCell ref="AV5:AV7"/>
    <mergeCell ref="A4:S4"/>
    <mergeCell ref="B17:D17"/>
    <mergeCell ref="E5:G6"/>
    <mergeCell ref="H5:J6"/>
    <mergeCell ref="B5:C6"/>
    <mergeCell ref="D5:D7"/>
    <mergeCell ref="K5:M6"/>
    <mergeCell ref="N5:P6"/>
    <mergeCell ref="Q5:S6"/>
  </mergeCell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S30"/>
  <sheetViews>
    <sheetView topLeftCell="B1" workbookViewId="0">
      <selection activeCell="G14" sqref="G14"/>
    </sheetView>
  </sheetViews>
  <sheetFormatPr defaultRowHeight="15" x14ac:dyDescent="0.25"/>
  <cols>
    <col min="1" max="1" width="4.28515625" customWidth="1"/>
    <col min="2" max="2" width="9.42578125" customWidth="1"/>
    <col min="3" max="3" width="10.7109375" customWidth="1"/>
    <col min="4" max="4" width="26.28515625" customWidth="1"/>
    <col min="5" max="5" width="37.85546875" customWidth="1"/>
    <col min="6" max="6" width="14.85546875" customWidth="1"/>
    <col min="7" max="7" width="15.7109375" customWidth="1"/>
    <col min="8" max="8" width="17" customWidth="1"/>
    <col min="9" max="9" width="16.7109375" customWidth="1"/>
    <col min="10" max="10" width="13.7109375" customWidth="1"/>
    <col min="11" max="13" width="13" customWidth="1"/>
    <col min="14" max="18" width="11.7109375" customWidth="1"/>
    <col min="19" max="19" width="7.5703125" customWidth="1"/>
    <col min="20" max="22" width="10.7109375" customWidth="1"/>
  </cols>
  <sheetData>
    <row r="1" spans="1:19" x14ac:dyDescent="0.25">
      <c r="A1" s="101" t="s">
        <v>200</v>
      </c>
      <c r="B1" s="102"/>
      <c r="C1" s="102"/>
      <c r="D1" s="102"/>
      <c r="E1" s="102"/>
      <c r="F1" s="102"/>
      <c r="G1" s="102"/>
      <c r="H1" s="102"/>
      <c r="I1" s="102"/>
      <c r="J1" s="102"/>
    </row>
    <row r="2" spans="1:19" x14ac:dyDescent="0.25">
      <c r="A2" s="102"/>
      <c r="B2" s="102"/>
      <c r="C2" s="102"/>
      <c r="D2" s="102"/>
      <c r="E2" s="102"/>
      <c r="F2" s="102"/>
      <c r="G2" s="102"/>
      <c r="H2" s="102"/>
      <c r="I2" s="102"/>
      <c r="J2" s="102"/>
    </row>
    <row r="3" spans="1:19" s="91" customFormat="1" ht="17.25" x14ac:dyDescent="0.25">
      <c r="A3" s="101" t="s">
        <v>189</v>
      </c>
      <c r="B3" s="103"/>
      <c r="C3" s="103"/>
      <c r="D3" s="103"/>
      <c r="E3" s="103"/>
      <c r="F3" s="103"/>
      <c r="G3" s="103"/>
      <c r="H3" s="103"/>
      <c r="I3" s="103"/>
      <c r="J3" s="103"/>
      <c r="K3" s="93"/>
      <c r="L3" s="93"/>
      <c r="M3" s="93"/>
    </row>
    <row r="4" spans="1:19" ht="17.25" x14ac:dyDescent="0.25">
      <c r="A4" s="4"/>
      <c r="B4" s="55"/>
      <c r="C4" s="55"/>
      <c r="D4" s="55"/>
      <c r="E4" s="55"/>
      <c r="F4" s="55"/>
      <c r="G4" s="55"/>
      <c r="H4" s="55"/>
      <c r="I4" s="55"/>
      <c r="J4" s="55"/>
      <c r="K4" s="55"/>
      <c r="L4" s="55"/>
      <c r="M4" s="55"/>
    </row>
    <row r="5" spans="1:19" x14ac:dyDescent="0.25">
      <c r="B5" s="236"/>
      <c r="C5" s="236"/>
      <c r="D5" s="236"/>
      <c r="E5" s="236"/>
      <c r="F5" s="236"/>
      <c r="G5" s="236"/>
      <c r="H5" s="236"/>
      <c r="I5" s="236"/>
      <c r="J5" s="236"/>
      <c r="K5" s="236"/>
      <c r="L5" s="236"/>
      <c r="M5" s="236"/>
      <c r="N5" s="236"/>
      <c r="O5" s="236"/>
      <c r="P5" s="236"/>
      <c r="Q5" s="266" t="s">
        <v>185</v>
      </c>
      <c r="R5" s="266"/>
      <c r="S5" s="266"/>
    </row>
    <row r="6" spans="1:19" ht="33" customHeight="1" x14ac:dyDescent="0.25">
      <c r="B6" s="229" t="s">
        <v>20</v>
      </c>
      <c r="C6" s="229"/>
      <c r="D6" s="229" t="s">
        <v>72</v>
      </c>
      <c r="E6" s="242" t="s">
        <v>183</v>
      </c>
      <c r="F6" s="229" t="s">
        <v>186</v>
      </c>
      <c r="G6" s="229" t="s">
        <v>187</v>
      </c>
      <c r="H6" s="229" t="s">
        <v>174</v>
      </c>
      <c r="I6" s="229" t="s">
        <v>175</v>
      </c>
      <c r="J6" s="229" t="s">
        <v>36</v>
      </c>
      <c r="K6" s="229" t="s">
        <v>28</v>
      </c>
      <c r="L6" s="229"/>
      <c r="M6" s="229"/>
      <c r="N6" s="267" t="s">
        <v>182</v>
      </c>
      <c r="O6" s="268"/>
      <c r="P6" s="268"/>
      <c r="Q6" s="268"/>
      <c r="R6" s="269"/>
      <c r="S6" s="264" t="s">
        <v>188</v>
      </c>
    </row>
    <row r="7" spans="1:19" ht="23.25" customHeight="1" x14ac:dyDescent="0.25">
      <c r="B7" s="229"/>
      <c r="C7" s="229"/>
      <c r="D7" s="229"/>
      <c r="E7" s="270"/>
      <c r="F7" s="229"/>
      <c r="G7" s="229"/>
      <c r="H7" s="229"/>
      <c r="I7" s="229"/>
      <c r="J7" s="229"/>
      <c r="K7" s="54" t="s">
        <v>15</v>
      </c>
      <c r="L7" s="54" t="s">
        <v>19</v>
      </c>
      <c r="M7" s="54" t="s">
        <v>165</v>
      </c>
      <c r="N7" s="94" t="s">
        <v>44</v>
      </c>
      <c r="O7" s="94" t="s">
        <v>45</v>
      </c>
      <c r="P7" s="94" t="s">
        <v>46</v>
      </c>
      <c r="Q7" s="94" t="s">
        <v>181</v>
      </c>
      <c r="R7" s="94" t="s">
        <v>48</v>
      </c>
      <c r="S7" s="265"/>
    </row>
    <row r="8" spans="1:19" ht="110.25" customHeight="1" x14ac:dyDescent="0.25">
      <c r="B8" s="12" t="s">
        <v>3</v>
      </c>
      <c r="C8" s="12" t="s">
        <v>39</v>
      </c>
      <c r="D8" s="229"/>
      <c r="E8" s="270"/>
      <c r="F8" s="92"/>
      <c r="G8" s="92"/>
      <c r="H8" s="14" t="s">
        <v>24</v>
      </c>
      <c r="I8" s="14" t="s">
        <v>24</v>
      </c>
      <c r="J8" s="14" t="s">
        <v>24</v>
      </c>
      <c r="K8" s="14" t="s">
        <v>24</v>
      </c>
      <c r="L8" s="14" t="s">
        <v>24</v>
      </c>
      <c r="M8" s="14" t="s">
        <v>24</v>
      </c>
      <c r="N8" s="14" t="s">
        <v>24</v>
      </c>
      <c r="O8" s="14" t="s">
        <v>24</v>
      </c>
      <c r="P8" s="14" t="s">
        <v>24</v>
      </c>
      <c r="Q8" s="14" t="s">
        <v>24</v>
      </c>
      <c r="R8" s="14" t="s">
        <v>24</v>
      </c>
      <c r="S8" s="265"/>
    </row>
    <row r="9" spans="1:19" x14ac:dyDescent="0.25">
      <c r="B9" s="44"/>
      <c r="C9" s="44"/>
      <c r="D9" s="44"/>
      <c r="E9" s="44"/>
      <c r="F9" s="44"/>
      <c r="G9" s="44"/>
      <c r="H9" s="46"/>
      <c r="I9" s="46"/>
      <c r="J9" s="46"/>
      <c r="K9" s="46"/>
      <c r="L9" s="46"/>
      <c r="M9" s="46"/>
      <c r="N9" s="46"/>
      <c r="O9" s="46"/>
      <c r="P9" s="46"/>
      <c r="Q9" s="46"/>
      <c r="R9" s="46"/>
      <c r="S9" s="95"/>
    </row>
    <row r="10" spans="1:19" ht="33.75" customHeight="1" x14ac:dyDescent="0.25">
      <c r="B10" s="44"/>
      <c r="C10" s="44"/>
      <c r="D10" s="44"/>
      <c r="E10" s="44"/>
      <c r="F10" s="44"/>
      <c r="G10" s="44"/>
      <c r="H10" s="46"/>
      <c r="I10" s="46"/>
      <c r="J10" s="46"/>
      <c r="K10" s="46"/>
      <c r="L10" s="46"/>
      <c r="M10" s="46"/>
      <c r="N10" s="46"/>
      <c r="O10" s="46"/>
      <c r="P10" s="46"/>
      <c r="Q10" s="46"/>
      <c r="R10" s="46"/>
      <c r="S10" s="95"/>
    </row>
    <row r="11" spans="1:19" x14ac:dyDescent="0.25">
      <c r="B11" s="44"/>
      <c r="C11" s="44"/>
      <c r="D11" s="44"/>
      <c r="E11" s="44"/>
      <c r="F11" s="44"/>
      <c r="G11" s="44"/>
      <c r="H11" s="46"/>
      <c r="I11" s="46"/>
      <c r="J11" s="46"/>
      <c r="K11" s="46"/>
      <c r="L11" s="46"/>
      <c r="M11" s="46"/>
      <c r="N11" s="46"/>
      <c r="O11" s="46"/>
      <c r="P11" s="46"/>
      <c r="Q11" s="46"/>
      <c r="R11" s="46"/>
      <c r="S11" s="95"/>
    </row>
    <row r="12" spans="1:19" x14ac:dyDescent="0.25">
      <c r="B12" s="44"/>
      <c r="C12" s="44"/>
      <c r="D12" s="44"/>
      <c r="E12" s="44"/>
      <c r="F12" s="44"/>
      <c r="G12" s="44"/>
      <c r="H12" s="46"/>
      <c r="I12" s="46"/>
      <c r="J12" s="46"/>
      <c r="K12" s="46"/>
      <c r="L12" s="46"/>
      <c r="M12" s="46"/>
      <c r="N12" s="46"/>
      <c r="O12" s="46"/>
      <c r="P12" s="46"/>
      <c r="Q12" s="46"/>
      <c r="R12" s="46"/>
      <c r="S12" s="95"/>
    </row>
    <row r="13" spans="1:19" x14ac:dyDescent="0.25">
      <c r="B13" s="44"/>
      <c r="C13" s="44"/>
      <c r="D13" s="44"/>
      <c r="E13" s="44"/>
      <c r="F13" s="44"/>
      <c r="G13" s="44"/>
      <c r="H13" s="46"/>
      <c r="I13" s="46"/>
      <c r="J13" s="46"/>
      <c r="K13" s="46"/>
      <c r="L13" s="46"/>
      <c r="M13" s="46"/>
      <c r="N13" s="46"/>
      <c r="O13" s="46"/>
      <c r="P13" s="46"/>
      <c r="Q13" s="46"/>
      <c r="R13" s="46"/>
      <c r="S13" s="95"/>
    </row>
    <row r="14" spans="1:19" x14ac:dyDescent="0.25">
      <c r="B14" s="44"/>
      <c r="C14" s="44"/>
      <c r="D14" s="44"/>
      <c r="E14" s="44"/>
      <c r="F14" s="44"/>
      <c r="G14" s="44"/>
      <c r="H14" s="46"/>
      <c r="I14" s="46"/>
      <c r="J14" s="46"/>
      <c r="K14" s="46"/>
      <c r="L14" s="46"/>
      <c r="M14" s="46"/>
      <c r="N14" s="46"/>
      <c r="O14" s="46"/>
      <c r="P14" s="46"/>
      <c r="Q14" s="46"/>
      <c r="R14" s="46"/>
      <c r="S14" s="95"/>
    </row>
    <row r="15" spans="1:19" x14ac:dyDescent="0.25">
      <c r="B15" s="44"/>
      <c r="C15" s="44"/>
      <c r="D15" s="44"/>
      <c r="E15" s="44"/>
      <c r="F15" s="44"/>
      <c r="G15" s="44"/>
      <c r="H15" s="46"/>
      <c r="I15" s="46"/>
      <c r="J15" s="46"/>
      <c r="K15" s="46"/>
      <c r="L15" s="46"/>
      <c r="M15" s="46"/>
      <c r="N15" s="46"/>
      <c r="O15" s="46"/>
      <c r="P15" s="46"/>
      <c r="Q15" s="46"/>
      <c r="R15" s="46"/>
      <c r="S15" s="95"/>
    </row>
    <row r="16" spans="1:19" x14ac:dyDescent="0.25">
      <c r="B16" s="44"/>
      <c r="C16" s="44"/>
      <c r="D16" s="44"/>
      <c r="E16" s="44"/>
      <c r="F16" s="44"/>
      <c r="G16" s="44"/>
      <c r="H16" s="46"/>
      <c r="I16" s="46"/>
      <c r="J16" s="46"/>
      <c r="K16" s="46"/>
      <c r="L16" s="46"/>
      <c r="M16" s="46"/>
      <c r="N16" s="46"/>
      <c r="O16" s="46"/>
      <c r="P16" s="46"/>
      <c r="Q16" s="46"/>
      <c r="R16" s="46"/>
      <c r="S16" s="95"/>
    </row>
    <row r="17" spans="1:19" x14ac:dyDescent="0.25">
      <c r="B17" s="58"/>
      <c r="C17" s="58"/>
      <c r="D17" s="58"/>
      <c r="E17" s="58"/>
      <c r="F17" s="58"/>
      <c r="G17" s="58"/>
      <c r="H17" s="46"/>
      <c r="I17" s="46"/>
      <c r="J17" s="46"/>
      <c r="K17" s="46"/>
      <c r="L17" s="46"/>
      <c r="M17" s="46"/>
      <c r="N17" s="46"/>
      <c r="O17" s="46"/>
      <c r="P17" s="46"/>
      <c r="Q17" s="46"/>
      <c r="R17" s="46"/>
      <c r="S17" s="95"/>
    </row>
    <row r="18" spans="1:19" ht="17.25" customHeight="1" x14ac:dyDescent="0.25">
      <c r="A18" s="56"/>
      <c r="B18" s="232" t="s">
        <v>24</v>
      </c>
      <c r="C18" s="233"/>
      <c r="D18" s="234"/>
      <c r="E18" s="89"/>
      <c r="F18" s="89"/>
      <c r="G18" s="89"/>
      <c r="H18" s="60"/>
      <c r="I18" s="60"/>
      <c r="J18" s="60"/>
      <c r="K18" s="60"/>
      <c r="L18" s="60"/>
      <c r="M18" s="60"/>
      <c r="N18" s="46"/>
      <c r="O18" s="60"/>
      <c r="P18" s="60"/>
      <c r="Q18" s="60"/>
      <c r="R18" s="60"/>
      <c r="S18" s="60" t="s">
        <v>61</v>
      </c>
    </row>
    <row r="24" spans="1:19" ht="57" customHeight="1" x14ac:dyDescent="0.25"/>
    <row r="25" spans="1:19" ht="36.75" customHeight="1" x14ac:dyDescent="0.25"/>
    <row r="29" spans="1:19" ht="15" customHeight="1" x14ac:dyDescent="0.25"/>
    <row r="30" spans="1:19" ht="15" customHeight="1" x14ac:dyDescent="0.25"/>
  </sheetData>
  <mergeCells count="14">
    <mergeCell ref="S6:S8"/>
    <mergeCell ref="Q5:S5"/>
    <mergeCell ref="J6:J7"/>
    <mergeCell ref="B18:D18"/>
    <mergeCell ref="N6:R6"/>
    <mergeCell ref="E6:E8"/>
    <mergeCell ref="B6:C7"/>
    <mergeCell ref="D6:D8"/>
    <mergeCell ref="H6:H7"/>
    <mergeCell ref="I6:I7"/>
    <mergeCell ref="K6:M6"/>
    <mergeCell ref="G6:G7"/>
    <mergeCell ref="B5:P5"/>
    <mergeCell ref="F6:F7"/>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Հ3 Մաս 1 և 2</vt:lpstr>
      <vt:lpstr>Հ3 Մաս 3</vt:lpstr>
      <vt:lpstr>Հ3 Մաս 4</vt:lpstr>
      <vt:lpstr>Հ4 </vt:lpstr>
      <vt:lpstr>Հ5</vt:lpstr>
      <vt:lpstr>Հ6</vt:lpstr>
      <vt:lpstr>Հ7 Ձև1</vt:lpstr>
      <vt:lpstr>Հ7 Ձև2</vt:lpstr>
      <vt:lpstr>Հ7 Ձև3</vt:lpstr>
      <vt:lpstr>Հ8</vt:lpstr>
      <vt:lpstr>Հ9</vt:lpstr>
      <vt:lpstr>Հ10</vt:lpstr>
      <vt:lpstr>Հ11</vt:lpstr>
      <vt:lpstr>Լրացման պահանջներ</vt:lpstr>
      <vt:lpstr>'Հ3 Մաս 1 և 2'!_ftnref17</vt:lpstr>
      <vt:lpstr>'Հ3 Մաս 1 և 2'!_ftnref2</vt:lpstr>
      <vt:lpstr>'Հ3 Մաս 1 և 2'!_ftnref4</vt:lpstr>
      <vt:lpstr>'Հ3 Մաս 1 և 2'!_ftnref5</vt:lpstr>
      <vt:lpstr>'Հ3 Մաս 1 և 2'!_ftnref6</vt:lpstr>
      <vt:lpstr>'Հ3 Մաս 1 և 2'!_ftnref7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2024-03-25T12:46:54Z</dcterms:modified>
</cp:coreProperties>
</file>